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My Webpages\Democracy Amendments\Data\"/>
    </mc:Choice>
  </mc:AlternateContent>
  <bookViews>
    <workbookView xWindow="3120" yWindow="1275" windowWidth="25125" windowHeight="149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6" i="1" l="1"/>
  <c r="N9" i="1"/>
  <c r="M9" i="1"/>
  <c r="L9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I66" i="1" l="1"/>
  <c r="D124" i="1"/>
  <c r="D123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95" i="1"/>
  <c r="L62" i="1"/>
  <c r="L61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J62" i="1"/>
  <c r="J61" i="1"/>
  <c r="J59" i="1"/>
  <c r="J58" i="1"/>
  <c r="J57" i="1"/>
  <c r="J56" i="1"/>
  <c r="J55" i="1"/>
  <c r="J54" i="1"/>
  <c r="J52" i="1"/>
  <c r="J53" i="1"/>
  <c r="J51" i="1"/>
  <c r="J50" i="1"/>
  <c r="J49" i="1"/>
  <c r="J48" i="1"/>
  <c r="J47" i="1"/>
  <c r="J46" i="1"/>
  <c r="J45" i="1"/>
  <c r="J44" i="1"/>
  <c r="J43" i="1"/>
  <c r="J42" i="1"/>
  <c r="J40" i="1"/>
  <c r="J41" i="1"/>
  <c r="J39" i="1"/>
  <c r="J38" i="1"/>
  <c r="J37" i="1"/>
  <c r="J36" i="1"/>
  <c r="J35" i="1"/>
  <c r="J34" i="1"/>
  <c r="J33" i="1"/>
  <c r="J32" i="1"/>
  <c r="J31" i="1"/>
  <c r="J30" i="1"/>
  <c r="J29" i="1"/>
  <c r="J27" i="1"/>
  <c r="J28" i="1"/>
  <c r="J26" i="1"/>
  <c r="J24" i="1"/>
  <c r="J25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65" i="1" l="1"/>
  <c r="K65" i="1" s="1"/>
  <c r="K66" i="1"/>
  <c r="D72" i="1"/>
</calcChain>
</file>

<file path=xl/sharedStrings.xml><?xml version="1.0" encoding="utf-8"?>
<sst xmlns="http://schemas.openxmlformats.org/spreadsheetml/2006/main" count="184" uniqueCount="78">
  <si>
    <t>Maine</t>
  </si>
  <si>
    <t>Montana</t>
  </si>
  <si>
    <t>Wyoming</t>
  </si>
  <si>
    <t>Alaska</t>
  </si>
  <si>
    <t>Alabama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</si>
  <si>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</si>
  <si>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</si>
  <si>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</si>
  <si>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</si>
  <si>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</si>
  <si>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</si>
  <si>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</si>
  <si>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</si>
  <si>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</si>
  <si>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</si>
  <si>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</si>
  <si>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</si>
  <si>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</si>
  <si>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</si>
  <si>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</si>
  <si>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</si>
  <si>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</si>
  <si>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Maryland</t>
  </si>
  <si>
    <t>Massachusetts</t>
  </si>
  <si>
    <t>Michigan</t>
  </si>
  <si>
    <t>Minnesota</t>
  </si>
  <si>
    <t>Mississippi</t>
  </si>
  <si>
    <t>Missouri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</si>
  <si>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</si>
  <si>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</si>
  <si>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</si>
  <si>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</si>
  <si>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</si>
  <si>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</si>
  <si>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</si>
  <si>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</si>
  <si>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</si>
  <si>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</si>
  <si>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</si>
  <si>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</si>
  <si>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</si>
  <si>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</si>
  <si>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</si>
  <si>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</si>
  <si>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</si>
  <si>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</si>
  <si>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</si>
  <si>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</si>
  <si>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</si>
  <si>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</si>
  <si>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</si>
  <si>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Puerto Rico</t>
  </si>
  <si>
    <t>District of Col</t>
  </si>
  <si>
    <t>State</t>
  </si>
  <si>
    <t>Share of pop</t>
  </si>
  <si>
    <t>States by Race -- World Population Review, as of Nov.6, 2022</t>
  </si>
  <si>
    <t>State </t>
  </si>
  <si>
    <t>White</t>
  </si>
  <si>
    <t>Black</t>
  </si>
  <si>
    <t>Indian</t>
  </si>
  <si>
    <t>Asian</t>
  </si>
  <si>
    <t>Hawaiian</t>
  </si>
  <si>
    <t>Other</t>
  </si>
  <si>
    <t>2021 Populat</t>
  </si>
  <si>
    <t>Total Pop</t>
  </si>
  <si>
    <t>White Pop</t>
  </si>
  <si>
    <t>White Hispanic</t>
  </si>
  <si>
    <t>White Hisp</t>
  </si>
  <si>
    <t>National</t>
  </si>
  <si>
    <t>Percentage</t>
  </si>
  <si>
    <t>Smallest 13 states</t>
  </si>
  <si>
    <t>A breakout of White-Hispanic Populations</t>
  </si>
  <si>
    <t>Non-Hispanic Whites</t>
  </si>
  <si>
    <t>White (Non-Minority) Pop</t>
  </si>
  <si>
    <t>Found on thedemocracyamendments.org</t>
  </si>
  <si>
    <t xml:space="preserve">You may copy and use it freely for non-profit purposes as long as you </t>
  </si>
  <si>
    <t>properly attribute the source --July 2023</t>
  </si>
  <si>
    <t>This document relates to *The Democracy Amendments,* by John J. Davenport (Anthem, May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</si>
</sst>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"/>
    <numFmt numFmtId="165" formatCode="#,##0.0"/>
    <numFmt numFmtId="166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3" fontId="0" fillId="0" borderId="0" xfId="0" applyNumberFormat="1"/>
    <xf numFmtId="0" fontId="0" fillId="0" borderId="0" xfId="0" applyAlignment="1">
      <alignment horizontal="right"/>
    </xf>
    <xf numFmtId="1" fontId="0" fillId="0" borderId="0" xfId="0" applyNumberFormat="1"/>
    <xf numFmtId="0" fontId="0" fillId="0" borderId="0" xfId="0" applyAlignment="1">
      <alignment horizontal="left"/>
    </xf>
    <xf numFmtId="3" fontId="1" fillId="0" borderId="0" xfId="0" applyNumberFormat="1" applyFont="1"/>
    <xf numFmtId="3" fontId="0" fillId="0" borderId="0" xfId="0" applyNumberFormat="1" applyAlignment="1">
      <alignment horizontal="right"/>
    </xf>
    <xf numFmtId="0" fontId="1" fillId="0" borderId="0" xfId="0" applyFont="1"/>
    <xf numFmtId="164" fontId="0" fillId="0" borderId="0" xfId="0" applyNumberFormat="1"/>
    <xf numFmtId="10" fontId="0" fillId="0" borderId="0" xfId="0" applyNumberFormat="1"/>
    <xf numFmtId="165" fontId="0" fillId="0" borderId="0" xfId="0" applyNumberForma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125"/>
  <sheetViews>
    <sheetView tabSelected="1" zoomScale="80" zoomScaleNormal="80" workbookViewId="0">
      <selection activeCell="A7" sqref="A7"/>
    </sheetView>
  </sheetViews>
  <sheetFormatPr defaultRowHeight="15" x14ac:dyDescent="0.25"/>
  <cols>
    <col min="2" max="2" width="16.28515625" customWidth="1"/>
    <col min="3" max="3" width="16.5703125" customWidth="1"/>
    <col min="4" max="4" width="15.42578125" customWidth="1"/>
    <col min="5" max="5" width="12.28515625" customWidth="1"/>
    <col min="6" max="6" width="13.28515625" customWidth="1"/>
    <col min="7" max="7" width="12" customWidth="1"/>
    <col min="8" max="8" width="19.28515625" customWidth="1"/>
    <col min="9" max="9" width="13.28515625" customWidth="1"/>
    <col min="10" max="10" width="12.5703125" customWidth="1"/>
    <col min="11" max="11" width="15" customWidth="1"/>
    <col min="12" max="12" width="13.140625" customWidth="1"/>
    <col min="13" max="13" width="13.85546875" customWidth="1"/>
    <col min="14" max="14" width="16.140625" style="2" customWidth="1"/>
    <col min="15" max="15" width="14.5703125" style="2" customWidth="1"/>
    <col min="16" max="16" width="16.85546875" customWidth="1"/>
    <col min="17" max="17" width="12.7109375" customWidth="1"/>
    <col min="18" max="18" width="9" customWidth="1"/>
  </cols>
  <sheetData>
    <row r="2" spans="2:14" x14ac:dyDescent="0.25">
      <c r="B2" t="s">
        <v>77</v>
      </c>
    </row>
    <row r="3" spans="2:14" x14ac:dyDescent="0.25">
      <c r="B3" t="s">
        <v>74</v>
      </c>
    </row>
    <row r="4" spans="2:14" x14ac:dyDescent="0.25">
      <c r="B4" t="s">
        <v>75</v>
      </c>
    </row>
    <row r="5" spans="2:14" x14ac:dyDescent="0.25">
      <c r="B5" t="s">
        <v>76</v>
      </c>
    </row>
    <row r="7" spans="2:14" x14ac:dyDescent="0.25">
      <c r="B7" s="7" t="s">
        <v>55</v>
      </c>
    </row>
    <row r="8" spans="2:14" x14ac:dyDescent="0.25">
      <c r="I8" t="s">
        <v>63</v>
      </c>
      <c r="J8" s="5" t="s">
        <v>54</v>
      </c>
      <c r="K8" s="7" t="s">
        <v>53</v>
      </c>
      <c r="L8" s="7" t="s">
        <v>65</v>
      </c>
      <c r="M8" s="7" t="s">
        <v>66</v>
      </c>
      <c r="N8" s="12" t="s">
        <v>72</v>
      </c>
    </row>
    <row r="9" spans="2:14" x14ac:dyDescent="0.25">
      <c r="B9" t="s">
        <v>56</v>
      </c>
      <c r="C9" t="s">
        <v>57</v>
      </c>
      <c r="D9" t="s">
        <v>58</v>
      </c>
      <c r="E9" t="s">
        <v>59</v>
      </c>
      <c r="F9" t="s">
        <v>60</v>
      </c>
      <c r="G9" t="s">
        <v>61</v>
      </c>
      <c r="H9" t="s">
        <v>62</v>
      </c>
      <c r="I9" s="5">
        <v>333791863</v>
      </c>
      <c r="L9" s="1">
        <f>SUM(L10:L62)</f>
        <v>235088204.41240007</v>
      </c>
      <c r="M9" s="1">
        <f>SUM(M10:M62)</f>
        <v>36064327.462700002</v>
      </c>
      <c r="N9" s="1">
        <f>SUM(N10:N62)</f>
        <v>199023876.94970006</v>
      </c>
    </row>
    <row r="10" spans="2:14" x14ac:dyDescent="0.25">
      <c r="B10" t="s">
        <v>7</v>
      </c>
      <c r="C10" s="9">
        <v>0.5605</v>
      </c>
      <c r="D10" s="9">
        <v>5.7200000000000001E-2</v>
      </c>
      <c r="E10" s="9">
        <v>7.9000000000000008E-3</v>
      </c>
      <c r="F10" s="9">
        <v>0.14829999999999999</v>
      </c>
      <c r="G10" s="9">
        <v>3.8E-3</v>
      </c>
      <c r="H10" s="9">
        <v>0.2223</v>
      </c>
      <c r="I10" s="1">
        <v>39613493</v>
      </c>
      <c r="J10" s="8">
        <f t="shared" ref="J10:J41" si="0">(I10)/331449281</f>
        <v>0.11951600220849476</v>
      </c>
      <c r="K10" s="2" t="s">
        <v>7</v>
      </c>
      <c r="L10" s="1">
        <f>SUM(I10)*(C10)</f>
        <v>22203362.826499999</v>
      </c>
      <c r="M10" s="1">
        <v>7740476.5321999993</v>
      </c>
      <c r="N10" s="6">
        <f>(L10)-(M10)</f>
        <v>14462886.294299999</v>
      </c>
    </row>
    <row r="11" spans="2:14" x14ac:dyDescent="0.25">
      <c r="B11" t="s">
        <v>44</v>
      </c>
      <c r="C11" s="9">
        <v>0.69159999999999999</v>
      </c>
      <c r="D11" s="9">
        <v>0.121</v>
      </c>
      <c r="E11" s="9">
        <v>4.7999999999999996E-3</v>
      </c>
      <c r="F11" s="9">
        <v>4.9399999999999999E-2</v>
      </c>
      <c r="G11" s="9">
        <v>8.9999999999999998E-4</v>
      </c>
      <c r="H11" s="9">
        <v>0.13220000000000001</v>
      </c>
      <c r="I11" s="1">
        <v>29730311</v>
      </c>
      <c r="J11" s="8">
        <f t="shared" si="0"/>
        <v>8.9697919724858299E-2</v>
      </c>
      <c r="K11" s="2" t="s">
        <v>44</v>
      </c>
      <c r="L11" s="1">
        <f t="shared" ref="L11:L59" si="1">SUM(I11)*(C11)</f>
        <v>20561483.0876</v>
      </c>
      <c r="M11" s="1">
        <v>8259080.3958000001</v>
      </c>
      <c r="N11" s="6">
        <f t="shared" ref="N11:N62" si="2">(L11)-(M11)</f>
        <v>12302402.6918</v>
      </c>
    </row>
    <row r="12" spans="2:14" x14ac:dyDescent="0.25">
      <c r="B12" t="s">
        <v>12</v>
      </c>
      <c r="C12" s="9">
        <v>0.71640000000000004</v>
      </c>
      <c r="D12" s="9">
        <v>0.15939999999999999</v>
      </c>
      <c r="E12" s="9">
        <v>2.5999999999999999E-3</v>
      </c>
      <c r="F12" s="9">
        <v>2.7799999999999998E-2</v>
      </c>
      <c r="G12" s="9">
        <v>5.9999999999999995E-4</v>
      </c>
      <c r="H12" s="9">
        <v>9.3200000000000005E-2</v>
      </c>
      <c r="I12" s="1">
        <v>21944577</v>
      </c>
      <c r="J12" s="8">
        <f t="shared" si="0"/>
        <v>6.6207948720818019E-2</v>
      </c>
      <c r="K12" s="2" t="s">
        <v>12</v>
      </c>
      <c r="L12" s="1">
        <f t="shared" si="1"/>
        <v>15721094.962800002</v>
      </c>
      <c r="M12" s="1">
        <v>4000496.3870999999</v>
      </c>
      <c r="N12" s="6">
        <f t="shared" si="2"/>
        <v>11720598.575700002</v>
      </c>
    </row>
    <row r="13" spans="2:14" x14ac:dyDescent="0.25">
      <c r="B13" t="s">
        <v>33</v>
      </c>
      <c r="C13" s="9">
        <v>0.62309999999999999</v>
      </c>
      <c r="D13" s="9">
        <v>0.15390000000000001</v>
      </c>
      <c r="E13" s="9">
        <v>3.8999999999999998E-3</v>
      </c>
      <c r="F13" s="9">
        <v>8.5800000000000001E-2</v>
      </c>
      <c r="G13" s="9">
        <v>5.0000000000000001E-4</v>
      </c>
      <c r="H13" s="9">
        <v>0.1328</v>
      </c>
      <c r="I13" s="1">
        <v>19299981</v>
      </c>
      <c r="J13" s="8">
        <f t="shared" si="0"/>
        <v>5.8229062804936359E-2</v>
      </c>
      <c r="K13" s="2" t="s">
        <v>33</v>
      </c>
      <c r="L13" s="1">
        <f t="shared" si="1"/>
        <v>12025818.1611</v>
      </c>
      <c r="M13" s="1">
        <v>1378018.6434000002</v>
      </c>
      <c r="N13" s="6">
        <f t="shared" si="2"/>
        <v>10647799.5177</v>
      </c>
    </row>
    <row r="14" spans="2:14" x14ac:dyDescent="0.25">
      <c r="B14" t="s">
        <v>39</v>
      </c>
      <c r="C14" s="9">
        <v>0.79369999999999996</v>
      </c>
      <c r="D14" s="9">
        <v>0.1109</v>
      </c>
      <c r="E14" s="9">
        <v>1.6000000000000001E-3</v>
      </c>
      <c r="F14" s="9">
        <v>3.5099999999999999E-2</v>
      </c>
      <c r="G14" s="9">
        <v>2.9999999999999997E-4</v>
      </c>
      <c r="H14" s="9">
        <v>5.8299999999999998E-2</v>
      </c>
      <c r="I14" s="1">
        <v>12804123</v>
      </c>
      <c r="J14" s="8">
        <f t="shared" si="0"/>
        <v>3.8630715871125994E-2</v>
      </c>
      <c r="K14" s="2" t="s">
        <v>39</v>
      </c>
      <c r="L14" s="1">
        <f t="shared" si="1"/>
        <v>10162632.425099999</v>
      </c>
      <c r="M14" s="1">
        <v>469911.31410000002</v>
      </c>
      <c r="N14" s="6">
        <f t="shared" si="2"/>
        <v>9692721.1109999996</v>
      </c>
    </row>
    <row r="15" spans="2:14" x14ac:dyDescent="0.25">
      <c r="B15" t="s">
        <v>16</v>
      </c>
      <c r="C15" s="9">
        <v>0.69789999999999996</v>
      </c>
      <c r="D15" s="9">
        <v>0.14130000000000001</v>
      </c>
      <c r="E15" s="9">
        <v>2.7000000000000001E-3</v>
      </c>
      <c r="F15" s="9">
        <v>5.5800000000000002E-2</v>
      </c>
      <c r="G15" s="9">
        <v>4.0000000000000002E-4</v>
      </c>
      <c r="H15" s="9">
        <v>0.10199999999999999</v>
      </c>
      <c r="I15" s="1">
        <v>12569321</v>
      </c>
      <c r="J15" s="8">
        <f t="shared" si="0"/>
        <v>3.7922305826332443E-2</v>
      </c>
      <c r="K15" s="2" t="s">
        <v>16</v>
      </c>
      <c r="L15" s="1">
        <f t="shared" si="1"/>
        <v>8772129.1259000003</v>
      </c>
      <c r="M15" s="1">
        <v>1123697.2973999998</v>
      </c>
      <c r="N15" s="6">
        <f t="shared" si="2"/>
        <v>7648431.8285000008</v>
      </c>
    </row>
    <row r="16" spans="2:14" x14ac:dyDescent="0.25">
      <c r="B16" t="s">
        <v>36</v>
      </c>
      <c r="C16" s="9">
        <v>0.80469999999999997</v>
      </c>
      <c r="D16" s="9">
        <v>0.1236</v>
      </c>
      <c r="E16" s="9">
        <v>1.8E-3</v>
      </c>
      <c r="F16" s="9">
        <v>2.3E-2</v>
      </c>
      <c r="G16" s="9">
        <v>2.9999999999999997E-4</v>
      </c>
      <c r="H16" s="9">
        <v>4.6699999999999998E-2</v>
      </c>
      <c r="I16" s="1">
        <v>11714618</v>
      </c>
      <c r="J16" s="8">
        <f t="shared" si="0"/>
        <v>3.534362169879017E-2</v>
      </c>
      <c r="K16" s="2" t="s">
        <v>36</v>
      </c>
      <c r="L16" s="1">
        <f t="shared" si="1"/>
        <v>9426753.1045999993</v>
      </c>
      <c r="M16" s="1">
        <v>254207.21060000002</v>
      </c>
      <c r="N16" s="6">
        <f t="shared" si="2"/>
        <v>9172545.8939999994</v>
      </c>
    </row>
    <row r="17" spans="2:14" x14ac:dyDescent="0.25">
      <c r="B17" t="s">
        <v>13</v>
      </c>
      <c r="C17" s="9">
        <v>0.57250000000000001</v>
      </c>
      <c r="D17" s="9">
        <v>0.31569999999999998</v>
      </c>
      <c r="E17" s="9">
        <v>3.3E-3</v>
      </c>
      <c r="F17" s="9">
        <v>4.1300000000000003E-2</v>
      </c>
      <c r="G17" s="9">
        <v>6.9999999999999999E-4</v>
      </c>
      <c r="H17" s="9">
        <v>6.6500000000000004E-2</v>
      </c>
      <c r="I17" s="1">
        <v>10830007</v>
      </c>
      <c r="J17" s="8">
        <f t="shared" si="0"/>
        <v>3.2674703554418032E-2</v>
      </c>
      <c r="K17" s="2" t="s">
        <v>13</v>
      </c>
      <c r="L17" s="1">
        <f t="shared" si="1"/>
        <v>6200179.0075000003</v>
      </c>
      <c r="M17" s="1">
        <v>557745.36049999995</v>
      </c>
      <c r="N17" s="6">
        <f t="shared" si="2"/>
        <v>5642433.6469999999</v>
      </c>
    </row>
    <row r="18" spans="2:14" x14ac:dyDescent="0.25">
      <c r="B18" t="s">
        <v>34</v>
      </c>
      <c r="C18" s="9">
        <v>0.67579999999999996</v>
      </c>
      <c r="D18" s="9">
        <v>0.2135</v>
      </c>
      <c r="E18" s="9">
        <v>1.1599999999999999E-2</v>
      </c>
      <c r="F18" s="9">
        <v>2.9700000000000001E-2</v>
      </c>
      <c r="G18" s="9">
        <v>6.9999999999999999E-4</v>
      </c>
      <c r="H18" s="9">
        <v>6.8599999999999994E-2</v>
      </c>
      <c r="I18" s="1">
        <v>10701022</v>
      </c>
      <c r="J18" s="8">
        <f t="shared" si="0"/>
        <v>3.2285548991732464E-2</v>
      </c>
      <c r="K18" s="2" t="s">
        <v>34</v>
      </c>
      <c r="L18" s="1">
        <f t="shared" si="1"/>
        <v>7231750.6675999993</v>
      </c>
      <c r="M18" s="1">
        <v>531840.79339999997</v>
      </c>
      <c r="N18" s="6">
        <f t="shared" si="2"/>
        <v>6699909.8741999995</v>
      </c>
    </row>
    <row r="19" spans="2:14" x14ac:dyDescent="0.25">
      <c r="B19" t="s">
        <v>24</v>
      </c>
      <c r="C19" s="9">
        <v>0.77559999999999996</v>
      </c>
      <c r="D19" s="9">
        <v>0.13639999999999999</v>
      </c>
      <c r="E19" s="9">
        <v>5.0000000000000001E-3</v>
      </c>
      <c r="F19" s="9">
        <v>3.1800000000000002E-2</v>
      </c>
      <c r="G19" s="9">
        <v>2.9999999999999997E-4</v>
      </c>
      <c r="H19" s="9">
        <v>5.0900000000000001E-2</v>
      </c>
      <c r="I19" s="1">
        <v>9992427</v>
      </c>
      <c r="J19" s="8">
        <f t="shared" si="0"/>
        <v>3.0147680422936262E-2</v>
      </c>
      <c r="K19" s="2" t="s">
        <v>24</v>
      </c>
      <c r="L19" s="1">
        <f t="shared" si="1"/>
        <v>7750126.3811999997</v>
      </c>
      <c r="M19" s="1">
        <v>307766.75160000002</v>
      </c>
      <c r="N19" s="6">
        <f t="shared" si="2"/>
        <v>7442359.6295999996</v>
      </c>
    </row>
    <row r="20" spans="2:14" x14ac:dyDescent="0.25">
      <c r="B20" t="s">
        <v>31</v>
      </c>
      <c r="C20" s="9">
        <v>0.65500000000000003</v>
      </c>
      <c r="D20" s="9">
        <v>0.13389999999999999</v>
      </c>
      <c r="E20" s="9">
        <v>2.5000000000000001E-3</v>
      </c>
      <c r="F20" s="9">
        <v>9.6500000000000002E-2</v>
      </c>
      <c r="G20" s="9">
        <v>4.0000000000000002E-4</v>
      </c>
      <c r="H20" s="9">
        <v>0.11169999999999999</v>
      </c>
      <c r="I20" s="1">
        <v>8874520</v>
      </c>
      <c r="J20" s="8">
        <f t="shared" si="0"/>
        <v>2.6774895915372344E-2</v>
      </c>
      <c r="K20" s="2" t="s">
        <v>31</v>
      </c>
      <c r="L20" s="1">
        <f t="shared" si="1"/>
        <v>5812810.6000000006</v>
      </c>
      <c r="M20" s="1">
        <v>960223.06400000001</v>
      </c>
      <c r="N20" s="6">
        <f t="shared" si="2"/>
        <v>4852587.5360000003</v>
      </c>
    </row>
    <row r="21" spans="2:14" x14ac:dyDescent="0.25">
      <c r="B21" t="s">
        <v>47</v>
      </c>
      <c r="C21" s="9">
        <v>0.66320000000000001</v>
      </c>
      <c r="D21" s="9">
        <v>0.1905</v>
      </c>
      <c r="E21" s="9">
        <v>2.7000000000000001E-3</v>
      </c>
      <c r="F21" s="9">
        <v>6.7000000000000004E-2</v>
      </c>
      <c r="G21" s="9">
        <v>6.9999999999999999E-4</v>
      </c>
      <c r="H21" s="9">
        <v>7.5999999999999998E-2</v>
      </c>
      <c r="I21" s="1">
        <v>8603985</v>
      </c>
      <c r="J21" s="8">
        <f t="shared" si="0"/>
        <v>2.5958677520860274E-2</v>
      </c>
      <c r="K21" s="2" t="s">
        <v>47</v>
      </c>
      <c r="L21" s="1">
        <f t="shared" si="1"/>
        <v>5706162.852</v>
      </c>
      <c r="M21" s="1">
        <v>438803.23499999999</v>
      </c>
      <c r="N21" s="6">
        <f t="shared" si="2"/>
        <v>5267359.6169999996</v>
      </c>
    </row>
    <row r="22" spans="2:14" x14ac:dyDescent="0.25">
      <c r="B22" t="s">
        <v>48</v>
      </c>
      <c r="C22" s="9">
        <v>0.73529999999999995</v>
      </c>
      <c r="D22" s="9">
        <v>3.8600000000000002E-2</v>
      </c>
      <c r="E22" s="9">
        <v>1.2200000000000001E-2</v>
      </c>
      <c r="F22" s="9">
        <v>8.8200000000000001E-2</v>
      </c>
      <c r="G22" s="9">
        <v>6.7999999999999996E-3</v>
      </c>
      <c r="H22" s="9">
        <v>0.1188</v>
      </c>
      <c r="I22" s="1">
        <v>7796941</v>
      </c>
      <c r="J22" s="8">
        <f t="shared" si="0"/>
        <v>2.3523783115402201E-2</v>
      </c>
      <c r="K22" s="2" t="s">
        <v>48</v>
      </c>
      <c r="L22" s="1">
        <f t="shared" si="1"/>
        <v>5733090.7172999997</v>
      </c>
      <c r="M22" s="1">
        <v>473274.3187</v>
      </c>
      <c r="N22" s="6">
        <f t="shared" si="2"/>
        <v>5259816.3986</v>
      </c>
    </row>
    <row r="23" spans="2:14" x14ac:dyDescent="0.25">
      <c r="B23" t="s">
        <v>5</v>
      </c>
      <c r="C23" s="9">
        <v>0.73770000000000002</v>
      </c>
      <c r="D23" s="9">
        <v>4.53E-2</v>
      </c>
      <c r="E23" s="9">
        <v>4.3400000000000001E-2</v>
      </c>
      <c r="F23" s="9">
        <v>3.3300000000000003E-2</v>
      </c>
      <c r="G23" s="9">
        <v>2E-3</v>
      </c>
      <c r="H23" s="9">
        <v>0.13819999999999999</v>
      </c>
      <c r="I23" s="1">
        <v>7520103</v>
      </c>
      <c r="J23" s="8">
        <f t="shared" si="0"/>
        <v>2.2688548236736106E-2</v>
      </c>
      <c r="K23" s="2" t="s">
        <v>5</v>
      </c>
      <c r="L23" s="1">
        <f t="shared" si="1"/>
        <v>5547579.9830999998</v>
      </c>
      <c r="M23" s="1">
        <v>1476948.2291999999</v>
      </c>
      <c r="N23" s="6">
        <f t="shared" si="2"/>
        <v>4070631.7538999999</v>
      </c>
    </row>
    <row r="24" spans="2:14" x14ac:dyDescent="0.25">
      <c r="B24" t="s">
        <v>43</v>
      </c>
      <c r="C24" s="9">
        <v>0.76729999999999998</v>
      </c>
      <c r="D24" s="9">
        <v>0.16669999999999999</v>
      </c>
      <c r="E24" s="9">
        <v>2.5000000000000001E-3</v>
      </c>
      <c r="F24" s="9">
        <v>1.8100000000000002E-2</v>
      </c>
      <c r="G24" s="9">
        <v>5.9999999999999995E-4</v>
      </c>
      <c r="H24" s="9">
        <v>4.4699999999999997E-2</v>
      </c>
      <c r="I24" s="1">
        <v>6944260</v>
      </c>
      <c r="J24" s="8">
        <f t="shared" si="0"/>
        <v>2.095119946873561E-2</v>
      </c>
      <c r="K24" s="2" t="s">
        <v>43</v>
      </c>
      <c r="L24" s="1">
        <f t="shared" si="1"/>
        <v>5328330.6979999999</v>
      </c>
      <c r="M24" s="1">
        <v>233327.136</v>
      </c>
      <c r="N24" s="6">
        <f t="shared" si="2"/>
        <v>5095003.5619999999</v>
      </c>
    </row>
    <row r="25" spans="2:14" x14ac:dyDescent="0.25">
      <c r="B25" t="s">
        <v>23</v>
      </c>
      <c r="C25" s="9">
        <v>0.76559999999999995</v>
      </c>
      <c r="D25" s="9">
        <v>7.4700000000000003E-2</v>
      </c>
      <c r="E25" s="9">
        <v>2E-3</v>
      </c>
      <c r="F25" s="9">
        <v>6.7799999999999999E-2</v>
      </c>
      <c r="G25" s="9">
        <v>4.0000000000000002E-4</v>
      </c>
      <c r="H25" s="9">
        <v>8.9499999999999996E-2</v>
      </c>
      <c r="I25" s="1">
        <v>6912239</v>
      </c>
      <c r="J25" s="8">
        <f t="shared" si="0"/>
        <v>2.0854590419220127E-2</v>
      </c>
      <c r="K25" s="2" t="s">
        <v>23</v>
      </c>
      <c r="L25" s="1">
        <f t="shared" si="1"/>
        <v>5292010.1783999996</v>
      </c>
      <c r="M25" s="1">
        <v>398836.19030000002</v>
      </c>
      <c r="N25" s="6">
        <f t="shared" si="2"/>
        <v>4893173.9880999997</v>
      </c>
    </row>
    <row r="26" spans="2:14" x14ac:dyDescent="0.25">
      <c r="B26" t="s">
        <v>17</v>
      </c>
      <c r="C26" s="9">
        <v>0.82279999999999998</v>
      </c>
      <c r="D26" s="9">
        <v>9.4399999999999998E-2</v>
      </c>
      <c r="E26" s="9">
        <v>2.0999999999999999E-3</v>
      </c>
      <c r="F26" s="9">
        <v>2.3699999999999999E-2</v>
      </c>
      <c r="G26" s="9">
        <v>2.9999999999999997E-4</v>
      </c>
      <c r="H26" s="9">
        <v>5.67E-2</v>
      </c>
      <c r="I26" s="1">
        <v>6805663</v>
      </c>
      <c r="J26" s="8">
        <f t="shared" si="0"/>
        <v>2.053304499399412E-2</v>
      </c>
      <c r="K26" s="2" t="s">
        <v>17</v>
      </c>
      <c r="L26" s="1">
        <f t="shared" si="1"/>
        <v>5599699.5164000001</v>
      </c>
      <c r="M26" s="1">
        <v>261337.45919999998</v>
      </c>
      <c r="N26" s="6">
        <f t="shared" si="2"/>
        <v>5338362.0571999997</v>
      </c>
    </row>
    <row r="27" spans="2:14" x14ac:dyDescent="0.25">
      <c r="B27" t="s">
        <v>27</v>
      </c>
      <c r="C27" s="9">
        <v>0.81289999999999996</v>
      </c>
      <c r="D27" s="9">
        <v>0.114</v>
      </c>
      <c r="E27" s="9">
        <v>4.0000000000000001E-3</v>
      </c>
      <c r="F27" s="9">
        <v>2.0199999999999999E-2</v>
      </c>
      <c r="G27" s="9">
        <v>1.5E-3</v>
      </c>
      <c r="H27" s="9">
        <v>4.7500000000000001E-2</v>
      </c>
      <c r="I27" s="1">
        <v>6169038</v>
      </c>
      <c r="J27" s="8">
        <f t="shared" si="0"/>
        <v>1.8612313719274593E-2</v>
      </c>
      <c r="K27" s="2" t="s">
        <v>27</v>
      </c>
      <c r="L27" s="1">
        <f t="shared" si="1"/>
        <v>5014810.9901999999</v>
      </c>
      <c r="M27" s="1">
        <v>152375.23860000001</v>
      </c>
      <c r="N27" s="6">
        <f t="shared" si="2"/>
        <v>4862435.7516000001</v>
      </c>
    </row>
    <row r="28" spans="2:14" x14ac:dyDescent="0.25">
      <c r="B28" t="s">
        <v>22</v>
      </c>
      <c r="C28" s="9">
        <v>0.54239999999999999</v>
      </c>
      <c r="D28" s="9">
        <v>0.29859999999999998</v>
      </c>
      <c r="E28" s="9">
        <v>2.5999999999999999E-3</v>
      </c>
      <c r="F28" s="9">
        <v>6.3700000000000007E-2</v>
      </c>
      <c r="G28" s="9">
        <v>4.0000000000000002E-4</v>
      </c>
      <c r="H28" s="9">
        <v>9.2200000000000004E-2</v>
      </c>
      <c r="I28" s="1">
        <v>6065436</v>
      </c>
      <c r="J28" s="8">
        <f t="shared" si="0"/>
        <v>1.8299741009243583E-2</v>
      </c>
      <c r="K28" s="2" t="s">
        <v>22</v>
      </c>
      <c r="L28" s="1">
        <f t="shared" si="1"/>
        <v>3289892.4863999998</v>
      </c>
      <c r="M28" s="1">
        <v>247469.78880000001</v>
      </c>
      <c r="N28" s="6">
        <f t="shared" si="2"/>
        <v>3042422.6975999996</v>
      </c>
    </row>
    <row r="29" spans="2:14" x14ac:dyDescent="0.25">
      <c r="B29" t="s">
        <v>8</v>
      </c>
      <c r="C29" s="9">
        <v>0.81520000000000004</v>
      </c>
      <c r="D29" s="9">
        <v>4.1500000000000002E-2</v>
      </c>
      <c r="E29" s="9">
        <v>9.4000000000000004E-3</v>
      </c>
      <c r="F29" s="9">
        <v>3.2000000000000001E-2</v>
      </c>
      <c r="G29" s="9">
        <v>1.6000000000000001E-3</v>
      </c>
      <c r="H29" s="9">
        <v>0.1004</v>
      </c>
      <c r="I29" s="1">
        <v>5893634</v>
      </c>
      <c r="J29" s="8">
        <f t="shared" si="0"/>
        <v>1.7781405294404605E-2</v>
      </c>
      <c r="K29" s="2" t="s">
        <v>8</v>
      </c>
      <c r="L29" s="1">
        <f t="shared" si="1"/>
        <v>4804490.4368000003</v>
      </c>
      <c r="M29" s="1">
        <v>826287.48679999996</v>
      </c>
      <c r="N29" s="6">
        <f t="shared" si="2"/>
        <v>3978202.95</v>
      </c>
    </row>
    <row r="30" spans="2:14" x14ac:dyDescent="0.25">
      <c r="B30" t="s">
        <v>50</v>
      </c>
      <c r="C30" s="9">
        <v>0.84299999999999997</v>
      </c>
      <c r="D30" s="9">
        <v>6.3399999999999998E-2</v>
      </c>
      <c r="E30" s="9">
        <v>8.3999999999999995E-3</v>
      </c>
      <c r="F30" s="9">
        <v>2.81E-2</v>
      </c>
      <c r="G30" s="9">
        <v>5.0000000000000001E-4</v>
      </c>
      <c r="H30" s="9">
        <v>5.67E-2</v>
      </c>
      <c r="I30" s="1">
        <v>5852490</v>
      </c>
      <c r="J30" s="8">
        <f t="shared" si="0"/>
        <v>1.7657271671679988E-2</v>
      </c>
      <c r="K30" s="2" t="s">
        <v>50</v>
      </c>
      <c r="L30" s="1">
        <f t="shared" si="1"/>
        <v>4933649.07</v>
      </c>
      <c r="M30" s="1">
        <v>215956.88100000002</v>
      </c>
      <c r="N30" s="6">
        <f t="shared" si="2"/>
        <v>4717692.1890000002</v>
      </c>
    </row>
    <row r="31" spans="2:14" x14ac:dyDescent="0.25">
      <c r="B31" t="s">
        <v>25</v>
      </c>
      <c r="C31" s="9">
        <v>0.81640000000000001</v>
      </c>
      <c r="D31" s="9">
        <v>6.4299999999999996E-2</v>
      </c>
      <c r="E31" s="9">
        <v>9.7000000000000003E-3</v>
      </c>
      <c r="F31" s="9">
        <v>4.9099999999999998E-2</v>
      </c>
      <c r="G31" s="9">
        <v>4.0000000000000002E-4</v>
      </c>
      <c r="H31" s="9">
        <v>0.06</v>
      </c>
      <c r="I31" s="1">
        <v>5706398</v>
      </c>
      <c r="J31" s="8">
        <f t="shared" si="0"/>
        <v>1.7216504385779614E-2</v>
      </c>
      <c r="K31" s="2" t="s">
        <v>25</v>
      </c>
      <c r="L31" s="1">
        <f t="shared" si="1"/>
        <v>4658703.3272000002</v>
      </c>
      <c r="M31" s="1">
        <v>152360.8266</v>
      </c>
      <c r="N31" s="6">
        <f t="shared" si="2"/>
        <v>4506342.5005999999</v>
      </c>
    </row>
    <row r="32" spans="2:14" x14ac:dyDescent="0.25">
      <c r="B32" t="s">
        <v>41</v>
      </c>
      <c r="C32" s="9">
        <v>0.66510000000000002</v>
      </c>
      <c r="D32" s="9">
        <v>0.26450000000000001</v>
      </c>
      <c r="E32" s="9">
        <v>3.3E-3</v>
      </c>
      <c r="F32" s="9">
        <v>1.6400000000000001E-2</v>
      </c>
      <c r="G32" s="9">
        <v>6.9999999999999999E-4</v>
      </c>
      <c r="H32" s="9">
        <v>0.05</v>
      </c>
      <c r="I32" s="1">
        <v>5277830</v>
      </c>
      <c r="J32" s="8">
        <f t="shared" si="0"/>
        <v>1.592349207720864E-2</v>
      </c>
      <c r="K32" s="2" t="s">
        <v>41</v>
      </c>
      <c r="L32" s="1">
        <f t="shared" si="1"/>
        <v>3510284.733</v>
      </c>
      <c r="M32" s="1">
        <v>162029.38099999999</v>
      </c>
      <c r="N32" s="6">
        <f t="shared" si="2"/>
        <v>3348255.352</v>
      </c>
    </row>
    <row r="33" spans="2:14" x14ac:dyDescent="0.25">
      <c r="B33" t="s">
        <v>4</v>
      </c>
      <c r="C33" s="9">
        <v>0.67500000000000004</v>
      </c>
      <c r="D33" s="9">
        <v>0.26590000000000003</v>
      </c>
      <c r="E33" s="9">
        <v>5.1000000000000004E-3</v>
      </c>
      <c r="F33" s="9">
        <v>1.3899999999999999E-2</v>
      </c>
      <c r="G33" s="9">
        <v>4.0000000000000002E-4</v>
      </c>
      <c r="H33" s="9">
        <v>3.9699999999999999E-2</v>
      </c>
      <c r="I33" s="1">
        <v>4934193</v>
      </c>
      <c r="J33" s="8">
        <f t="shared" si="0"/>
        <v>1.4886721084786423E-2</v>
      </c>
      <c r="K33" s="2" t="s">
        <v>4</v>
      </c>
      <c r="L33" s="1">
        <f t="shared" si="1"/>
        <v>3330580.2750000004</v>
      </c>
      <c r="M33" s="1">
        <v>111512.76179999999</v>
      </c>
      <c r="N33" s="6">
        <f t="shared" si="2"/>
        <v>3219067.5132000004</v>
      </c>
    </row>
    <row r="34" spans="2:14" x14ac:dyDescent="0.25">
      <c r="B34" t="s">
        <v>21</v>
      </c>
      <c r="C34" s="9">
        <v>0.61250000000000004</v>
      </c>
      <c r="D34" s="9">
        <v>0.32169999999999999</v>
      </c>
      <c r="E34" s="9">
        <v>5.5999999999999999E-3</v>
      </c>
      <c r="F34" s="9">
        <v>1.7299999999999999E-2</v>
      </c>
      <c r="G34" s="9">
        <v>4.0000000000000002E-4</v>
      </c>
      <c r="H34" s="9">
        <v>4.2500000000000003E-2</v>
      </c>
      <c r="I34" s="1">
        <v>4627002</v>
      </c>
      <c r="J34" s="8">
        <f t="shared" si="0"/>
        <v>1.3959909600769356E-2</v>
      </c>
      <c r="K34" s="2" t="s">
        <v>21</v>
      </c>
      <c r="L34" s="1">
        <f t="shared" si="1"/>
        <v>2834038.7250000001</v>
      </c>
      <c r="M34" s="1">
        <v>135108.4584</v>
      </c>
      <c r="N34" s="6">
        <f t="shared" si="2"/>
        <v>2698930.2666000002</v>
      </c>
    </row>
    <row r="35" spans="2:14" x14ac:dyDescent="0.25">
      <c r="B35" t="s">
        <v>20</v>
      </c>
      <c r="C35" s="9">
        <v>0.86250000000000004</v>
      </c>
      <c r="D35" s="9">
        <v>8.1000000000000003E-2</v>
      </c>
      <c r="E35" s="9">
        <v>1.9E-3</v>
      </c>
      <c r="F35" s="9">
        <v>1.5299999999999999E-2</v>
      </c>
      <c r="G35" s="9">
        <v>6.9999999999999999E-4</v>
      </c>
      <c r="H35" s="9">
        <v>3.8699999999999998E-2</v>
      </c>
      <c r="I35" s="1">
        <v>4480713</v>
      </c>
      <c r="J35" s="8">
        <f t="shared" si="0"/>
        <v>1.3518547955456268E-2</v>
      </c>
      <c r="K35" s="2" t="s">
        <v>20</v>
      </c>
      <c r="L35" s="1">
        <f t="shared" si="1"/>
        <v>3864614.9625000004</v>
      </c>
      <c r="M35" s="1">
        <v>96783.400800000003</v>
      </c>
      <c r="N35" s="6">
        <f t="shared" si="2"/>
        <v>3767831.5617000004</v>
      </c>
    </row>
    <row r="36" spans="2:14" x14ac:dyDescent="0.25">
      <c r="B36" t="s">
        <v>38</v>
      </c>
      <c r="C36" s="9">
        <v>0.82589999999999997</v>
      </c>
      <c r="D36" s="9">
        <v>1.89E-2</v>
      </c>
      <c r="E36" s="9">
        <v>1.09E-2</v>
      </c>
      <c r="F36" s="9">
        <v>4.4999999999999998E-2</v>
      </c>
      <c r="G36" s="9">
        <v>3.8999999999999998E-3</v>
      </c>
      <c r="H36" s="9">
        <v>9.5399999999999999E-2</v>
      </c>
      <c r="I36" s="1">
        <v>4289439</v>
      </c>
      <c r="J36" s="8">
        <f t="shared" si="0"/>
        <v>1.2941464187397046E-2</v>
      </c>
      <c r="K36" s="2" t="s">
        <v>38</v>
      </c>
      <c r="L36" s="1">
        <f t="shared" si="1"/>
        <v>3542647.6700999998</v>
      </c>
      <c r="M36" s="1">
        <v>329428.91519999999</v>
      </c>
      <c r="N36" s="6">
        <f t="shared" si="2"/>
        <v>3213218.7548999996</v>
      </c>
    </row>
    <row r="37" spans="2:14" x14ac:dyDescent="0.25">
      <c r="B37" t="s">
        <v>37</v>
      </c>
      <c r="C37" s="9">
        <v>0.71150000000000002</v>
      </c>
      <c r="D37" s="9">
        <v>7.2900000000000006E-2</v>
      </c>
      <c r="E37" s="9">
        <v>7.6899999999999996E-2</v>
      </c>
      <c r="F37" s="9">
        <v>2.1999999999999999E-2</v>
      </c>
      <c r="G37" s="9">
        <v>1.6000000000000001E-3</v>
      </c>
      <c r="H37" s="9">
        <v>0.11509999999999999</v>
      </c>
      <c r="I37" s="1">
        <v>3990443</v>
      </c>
      <c r="J37" s="8">
        <f t="shared" si="0"/>
        <v>1.2039377451538354E-2</v>
      </c>
      <c r="K37" s="2" t="s">
        <v>37</v>
      </c>
      <c r="L37" s="1">
        <f t="shared" si="1"/>
        <v>2839200.1945000002</v>
      </c>
      <c r="M37" s="1">
        <v>249402.6875</v>
      </c>
      <c r="N37" s="6">
        <f t="shared" si="2"/>
        <v>2589797.5070000002</v>
      </c>
    </row>
    <row r="38" spans="2:14" x14ac:dyDescent="0.25">
      <c r="B38" t="s">
        <v>9</v>
      </c>
      <c r="C38" s="9">
        <v>0.74219999999999997</v>
      </c>
      <c r="D38" s="9">
        <v>0.107</v>
      </c>
      <c r="E38" s="9">
        <v>2.5000000000000001E-3</v>
      </c>
      <c r="F38" s="9">
        <v>4.5699999999999998E-2</v>
      </c>
      <c r="G38" s="9">
        <v>2.9999999999999997E-4</v>
      </c>
      <c r="H38" s="9">
        <v>0.1022</v>
      </c>
      <c r="I38" s="1">
        <v>3552821</v>
      </c>
      <c r="J38" s="8">
        <f t="shared" si="0"/>
        <v>1.0719048746405337E-2</v>
      </c>
      <c r="K38" s="2" t="s">
        <v>9</v>
      </c>
      <c r="L38" s="1">
        <f t="shared" si="1"/>
        <v>2636903.7461999999</v>
      </c>
      <c r="M38" s="1">
        <v>290620.75779999996</v>
      </c>
      <c r="N38" s="6">
        <f t="shared" si="2"/>
        <v>2346282.9884000001</v>
      </c>
    </row>
    <row r="39" spans="2:14" x14ac:dyDescent="0.25">
      <c r="B39" t="s">
        <v>45</v>
      </c>
      <c r="C39" s="9">
        <v>0.85140000000000005</v>
      </c>
      <c r="D39" s="9">
        <v>1.21E-2</v>
      </c>
      <c r="E39" s="9">
        <v>1.0500000000000001E-2</v>
      </c>
      <c r="F39" s="9">
        <v>2.3199999999999998E-2</v>
      </c>
      <c r="G39" s="9">
        <v>9.2999999999999992E-3</v>
      </c>
      <c r="H39" s="9">
        <v>9.3399999999999997E-2</v>
      </c>
      <c r="I39" s="1">
        <v>3310774</v>
      </c>
      <c r="J39" s="8">
        <f t="shared" si="0"/>
        <v>9.9887801536670106E-3</v>
      </c>
      <c r="K39" s="2" t="s">
        <v>45</v>
      </c>
      <c r="L39" s="1">
        <f t="shared" si="1"/>
        <v>2818792.9835999999</v>
      </c>
      <c r="M39" s="1">
        <v>239368.9602</v>
      </c>
      <c r="N39" s="6">
        <f t="shared" si="2"/>
        <v>2579424.0233999998</v>
      </c>
    </row>
    <row r="40" spans="2:14" x14ac:dyDescent="0.25">
      <c r="B40" t="s">
        <v>29</v>
      </c>
      <c r="C40" s="9">
        <v>0.62080000000000002</v>
      </c>
      <c r="D40" s="9">
        <v>9.3299999999999994E-2</v>
      </c>
      <c r="E40" s="9">
        <v>1.24E-2</v>
      </c>
      <c r="F40" s="9">
        <v>8.3299999999999999E-2</v>
      </c>
      <c r="G40" s="9">
        <v>7.1000000000000004E-3</v>
      </c>
      <c r="H40" s="9">
        <v>0.1832</v>
      </c>
      <c r="I40" s="1">
        <v>3185786</v>
      </c>
      <c r="J40" s="8">
        <f t="shared" si="0"/>
        <v>9.6116847512485622E-3</v>
      </c>
      <c r="K40" s="2" t="s">
        <v>29</v>
      </c>
      <c r="L40" s="1">
        <f t="shared" si="1"/>
        <v>1977735.9488000001</v>
      </c>
      <c r="M40" s="1">
        <v>442505.67540000001</v>
      </c>
      <c r="N40" s="6">
        <f t="shared" si="2"/>
        <v>1535230.2734000001</v>
      </c>
    </row>
    <row r="41" spans="2:14" x14ac:dyDescent="0.25">
      <c r="B41" t="s">
        <v>18</v>
      </c>
      <c r="C41" s="9">
        <v>0.89090000000000003</v>
      </c>
      <c r="D41" s="9">
        <v>3.7199999999999997E-2</v>
      </c>
      <c r="E41" s="9">
        <v>3.3E-3</v>
      </c>
      <c r="F41" s="9">
        <v>2.52E-2</v>
      </c>
      <c r="G41" s="9">
        <v>1.2999999999999999E-3</v>
      </c>
      <c r="H41" s="9">
        <v>4.2200000000000001E-2</v>
      </c>
      <c r="I41" s="1">
        <v>3167974</v>
      </c>
      <c r="J41" s="8">
        <f t="shared" si="0"/>
        <v>9.5579450057699782E-3</v>
      </c>
      <c r="K41" s="2" t="s">
        <v>18</v>
      </c>
      <c r="L41" s="1">
        <f t="shared" si="1"/>
        <v>2822348.0366000002</v>
      </c>
      <c r="M41" s="1">
        <v>129253.3392</v>
      </c>
      <c r="N41" s="6">
        <f t="shared" si="2"/>
        <v>2693094.6974000004</v>
      </c>
    </row>
    <row r="42" spans="2:14" x14ac:dyDescent="0.25">
      <c r="B42" t="s">
        <v>6</v>
      </c>
      <c r="C42" s="9">
        <v>0.75370000000000004</v>
      </c>
      <c r="D42" s="9">
        <v>0.152</v>
      </c>
      <c r="E42" s="9">
        <v>6.4000000000000003E-3</v>
      </c>
      <c r="F42" s="9">
        <v>1.5299999999999999E-2</v>
      </c>
      <c r="G42" s="9">
        <v>3.5000000000000001E-3</v>
      </c>
      <c r="H42" s="9">
        <v>6.9199999999999998E-2</v>
      </c>
      <c r="I42" s="1">
        <v>3033946</v>
      </c>
      <c r="J42" s="8">
        <f t="shared" ref="J42:J59" si="3">(I42)/331449281</f>
        <v>9.1535754455294768E-3</v>
      </c>
      <c r="K42" s="2" t="s">
        <v>6</v>
      </c>
      <c r="L42" s="1">
        <f t="shared" si="1"/>
        <v>2286685.1002000002</v>
      </c>
      <c r="M42" s="1">
        <v>115593.3426</v>
      </c>
      <c r="N42" s="6">
        <f t="shared" si="2"/>
        <v>2171091.7576000001</v>
      </c>
    </row>
    <row r="43" spans="2:14" x14ac:dyDescent="0.25">
      <c r="B43" t="s">
        <v>26</v>
      </c>
      <c r="C43" s="9">
        <v>0.57999999999999996</v>
      </c>
      <c r="D43" s="9">
        <v>0.37680000000000002</v>
      </c>
      <c r="E43" s="9">
        <v>4.7000000000000002E-3</v>
      </c>
      <c r="F43" s="9">
        <v>0.01</v>
      </c>
      <c r="G43" s="9">
        <v>4.0000000000000002E-4</v>
      </c>
      <c r="H43" s="9">
        <v>2.8199999999999999E-2</v>
      </c>
      <c r="I43" s="1">
        <v>2966407</v>
      </c>
      <c r="J43" s="8">
        <f t="shared" si="3"/>
        <v>8.9498067126596061E-3</v>
      </c>
      <c r="K43" s="2" t="s">
        <v>26</v>
      </c>
      <c r="L43" s="1">
        <f t="shared" si="1"/>
        <v>1720516.0599999998</v>
      </c>
      <c r="M43" s="1">
        <v>48055.793399999995</v>
      </c>
      <c r="N43" s="6">
        <f t="shared" si="2"/>
        <v>1672460.2665999997</v>
      </c>
    </row>
    <row r="44" spans="2:14" x14ac:dyDescent="0.25">
      <c r="B44" t="s">
        <v>19</v>
      </c>
      <c r="C44" s="9">
        <v>0.8296</v>
      </c>
      <c r="D44" s="9">
        <v>5.6899999999999999E-2</v>
      </c>
      <c r="E44" s="9">
        <v>7.6E-3</v>
      </c>
      <c r="F44" s="9">
        <v>2.9899999999999999E-2</v>
      </c>
      <c r="G44" s="9">
        <v>8.0000000000000004E-4</v>
      </c>
      <c r="H44" s="9">
        <v>7.5200000000000003E-2</v>
      </c>
      <c r="I44" s="1">
        <v>2917224</v>
      </c>
      <c r="J44" s="8">
        <f t="shared" si="3"/>
        <v>8.8014190020222136E-3</v>
      </c>
      <c r="K44" s="2" t="s">
        <v>19</v>
      </c>
      <c r="L44" s="1">
        <f t="shared" si="1"/>
        <v>2420129.0304</v>
      </c>
      <c r="M44" s="1">
        <v>222584.19120000003</v>
      </c>
      <c r="N44" s="6">
        <f t="shared" si="2"/>
        <v>2197544.8391999998</v>
      </c>
    </row>
    <row r="45" spans="2:14" x14ac:dyDescent="0.25">
      <c r="B45" t="s">
        <v>32</v>
      </c>
      <c r="C45" s="9">
        <v>0.7</v>
      </c>
      <c r="D45" s="9">
        <v>2.07E-2</v>
      </c>
      <c r="E45" s="9">
        <v>9.3100000000000002E-2</v>
      </c>
      <c r="F45" s="9">
        <v>1.61E-2</v>
      </c>
      <c r="G45" s="9">
        <v>8.9999999999999998E-4</v>
      </c>
      <c r="H45" s="9">
        <v>0.16930000000000001</v>
      </c>
      <c r="I45" s="1">
        <v>2105005</v>
      </c>
      <c r="J45" s="8">
        <f t="shared" si="3"/>
        <v>6.3509113480321594E-3</v>
      </c>
      <c r="K45" s="2" t="s">
        <v>32</v>
      </c>
      <c r="L45" s="1">
        <f t="shared" si="1"/>
        <v>1473503.5</v>
      </c>
      <c r="M45" s="1">
        <v>701387.66599999997</v>
      </c>
      <c r="N45" s="6">
        <f t="shared" si="2"/>
        <v>772115.83400000003</v>
      </c>
    </row>
    <row r="46" spans="2:14" x14ac:dyDescent="0.25">
      <c r="B46" t="s">
        <v>28</v>
      </c>
      <c r="C46" s="9">
        <v>0.85309999999999997</v>
      </c>
      <c r="D46" s="9">
        <v>4.7800000000000002E-2</v>
      </c>
      <c r="E46" s="9">
        <v>8.8000000000000005E-3</v>
      </c>
      <c r="F46" s="9">
        <v>2.4899999999999999E-2</v>
      </c>
      <c r="G46" s="9">
        <v>5.9999999999999995E-4</v>
      </c>
      <c r="H46" s="9">
        <v>6.4799999999999996E-2</v>
      </c>
      <c r="I46" s="1">
        <v>1951996</v>
      </c>
      <c r="J46" s="8">
        <f t="shared" si="3"/>
        <v>5.8892751075239171E-3</v>
      </c>
      <c r="K46" s="2" t="s">
        <v>28</v>
      </c>
      <c r="L46" s="1">
        <f t="shared" si="1"/>
        <v>1665247.7875999999</v>
      </c>
      <c r="M46" s="1">
        <v>136054.12119999999</v>
      </c>
      <c r="N46" s="6">
        <f t="shared" si="2"/>
        <v>1529193.6664</v>
      </c>
    </row>
    <row r="47" spans="2:14" x14ac:dyDescent="0.25">
      <c r="B47" t="s">
        <v>15</v>
      </c>
      <c r="C47" s="9">
        <v>0.8841</v>
      </c>
      <c r="D47" s="9">
        <v>6.6E-3</v>
      </c>
      <c r="E47" s="9">
        <v>1.3100000000000001E-2</v>
      </c>
      <c r="F47" s="9">
        <v>1.4E-2</v>
      </c>
      <c r="G47" s="9">
        <v>1.8E-3</v>
      </c>
      <c r="H47" s="9">
        <v>8.0500000000000002E-2</v>
      </c>
      <c r="I47" s="1">
        <v>1860123</v>
      </c>
      <c r="J47" s="8">
        <f t="shared" si="3"/>
        <v>5.6120894104458776E-3</v>
      </c>
      <c r="K47" s="2" t="s">
        <v>15</v>
      </c>
      <c r="L47" s="1">
        <f t="shared" si="1"/>
        <v>1644534.7442999999</v>
      </c>
      <c r="M47" s="1">
        <v>130952.65920000001</v>
      </c>
      <c r="N47" s="6">
        <f t="shared" si="2"/>
        <v>1513582.0850999998</v>
      </c>
    </row>
    <row r="48" spans="2:14" x14ac:dyDescent="0.25">
      <c r="B48" t="s">
        <v>49</v>
      </c>
      <c r="C48" s="9">
        <v>0.92520000000000002</v>
      </c>
      <c r="D48" s="9">
        <v>3.56E-2</v>
      </c>
      <c r="E48" s="9">
        <v>1.6999999999999999E-3</v>
      </c>
      <c r="F48" s="9">
        <v>7.9000000000000008E-3</v>
      </c>
      <c r="G48" s="9">
        <v>2.9999999999999997E-4</v>
      </c>
      <c r="H48" s="9">
        <v>2.93E-2</v>
      </c>
      <c r="I48" s="1">
        <v>1767859</v>
      </c>
      <c r="J48" s="8">
        <f t="shared" si="3"/>
        <v>5.3337240457009775E-3</v>
      </c>
      <c r="K48" s="2" t="s">
        <v>49</v>
      </c>
      <c r="L48" s="1">
        <f t="shared" si="1"/>
        <v>1635623.1468</v>
      </c>
      <c r="M48" s="1">
        <v>17148.2323</v>
      </c>
      <c r="N48" s="6">
        <f t="shared" si="2"/>
        <v>1618474.9145</v>
      </c>
    </row>
    <row r="49" spans="2:14" x14ac:dyDescent="0.25">
      <c r="B49" t="s">
        <v>14</v>
      </c>
      <c r="C49" s="9">
        <v>0.24149999999999999</v>
      </c>
      <c r="D49" s="9">
        <v>1.8800000000000001E-2</v>
      </c>
      <c r="E49" s="9">
        <v>2.5000000000000001E-3</v>
      </c>
      <c r="F49" s="9">
        <v>0.37640000000000001</v>
      </c>
      <c r="G49" s="9">
        <v>0.104</v>
      </c>
      <c r="H49" s="9">
        <v>0.25679999999999997</v>
      </c>
      <c r="I49" s="1">
        <v>1406430</v>
      </c>
      <c r="J49" s="8">
        <f t="shared" si="3"/>
        <v>4.2432736488573044E-3</v>
      </c>
      <c r="K49" s="2" t="s">
        <v>14</v>
      </c>
      <c r="L49" s="1">
        <f t="shared" si="1"/>
        <v>339652.84499999997</v>
      </c>
      <c r="M49" s="1">
        <v>36145.251000000004</v>
      </c>
      <c r="N49" s="6">
        <f t="shared" si="2"/>
        <v>303507.59399999998</v>
      </c>
    </row>
    <row r="50" spans="2:14" x14ac:dyDescent="0.25">
      <c r="B50" t="s">
        <v>30</v>
      </c>
      <c r="C50" s="9">
        <v>0.91979999999999995</v>
      </c>
      <c r="D50" s="9">
        <v>1.55E-2</v>
      </c>
      <c r="E50" s="9">
        <v>1.6000000000000001E-3</v>
      </c>
      <c r="F50" s="9">
        <v>2.7E-2</v>
      </c>
      <c r="G50" s="9">
        <v>2.9999999999999997E-4</v>
      </c>
      <c r="H50" s="9">
        <v>3.5700000000000003E-2</v>
      </c>
      <c r="I50" s="1">
        <v>1372203</v>
      </c>
      <c r="J50" s="8">
        <f t="shared" si="3"/>
        <v>4.1400089807405553E-3</v>
      </c>
      <c r="K50" s="2" t="s">
        <v>30</v>
      </c>
      <c r="L50" s="1">
        <f t="shared" si="1"/>
        <v>1262152.3193999999</v>
      </c>
      <c r="M50" s="1">
        <v>32932.872000000003</v>
      </c>
      <c r="N50" s="6">
        <f t="shared" si="2"/>
        <v>1229219.4473999999</v>
      </c>
    </row>
    <row r="51" spans="2:14" x14ac:dyDescent="0.25">
      <c r="B51" t="s">
        <v>0</v>
      </c>
      <c r="C51" s="9">
        <v>0.93679999999999997</v>
      </c>
      <c r="D51" s="9">
        <v>1.3899999999999999E-2</v>
      </c>
      <c r="E51" s="9">
        <v>6.6E-3</v>
      </c>
      <c r="F51" s="9">
        <v>1.14E-2</v>
      </c>
      <c r="G51" s="9">
        <v>1E-4</v>
      </c>
      <c r="H51" s="9">
        <v>3.1199999999999999E-2</v>
      </c>
      <c r="I51" s="1">
        <v>1354522</v>
      </c>
      <c r="J51" s="8">
        <f t="shared" si="3"/>
        <v>4.0866644691861615E-3</v>
      </c>
      <c r="K51" s="2" t="s">
        <v>0</v>
      </c>
      <c r="L51" s="1">
        <f t="shared" si="1"/>
        <v>1268916.2095999999</v>
      </c>
      <c r="M51" s="1">
        <v>14087.0288</v>
      </c>
      <c r="N51" s="6">
        <f t="shared" si="2"/>
        <v>1254829.1808</v>
      </c>
    </row>
    <row r="52" spans="2:14" x14ac:dyDescent="0.25">
      <c r="B52" t="s">
        <v>1</v>
      </c>
      <c r="C52" s="9">
        <v>0.878</v>
      </c>
      <c r="D52" s="9">
        <v>5.5999999999999999E-3</v>
      </c>
      <c r="E52" s="9">
        <v>6.1699999999999998E-2</v>
      </c>
      <c r="F52" s="9">
        <v>8.2000000000000007E-3</v>
      </c>
      <c r="G52" s="9">
        <v>5.9999999999999995E-4</v>
      </c>
      <c r="H52" s="9">
        <v>4.5999999999999999E-2</v>
      </c>
      <c r="I52" s="1">
        <v>1085004</v>
      </c>
      <c r="J52" s="8">
        <f t="shared" si="3"/>
        <v>3.2735144174290726E-3</v>
      </c>
      <c r="K52" s="2" t="s">
        <v>1</v>
      </c>
      <c r="L52" s="1">
        <f t="shared" si="1"/>
        <v>952633.51199999999</v>
      </c>
      <c r="M52" s="1">
        <v>23870.088</v>
      </c>
      <c r="N52" s="6">
        <f t="shared" si="2"/>
        <v>928763.424</v>
      </c>
    </row>
    <row r="53" spans="2:14" x14ac:dyDescent="0.25">
      <c r="B53" t="s">
        <v>40</v>
      </c>
      <c r="C53" s="9">
        <v>0.79</v>
      </c>
      <c r="D53" s="9">
        <v>6.54E-2</v>
      </c>
      <c r="E53" s="9">
        <v>4.1000000000000003E-3</v>
      </c>
      <c r="F53" s="9">
        <v>3.4500000000000003E-2</v>
      </c>
      <c r="G53" s="9">
        <v>6.9999999999999999E-4</v>
      </c>
      <c r="H53" s="9">
        <v>0.1052</v>
      </c>
      <c r="I53" s="1">
        <v>1061509</v>
      </c>
      <c r="J53" s="8">
        <f t="shared" si="3"/>
        <v>3.2026287605674427E-3</v>
      </c>
      <c r="K53" s="2" t="s">
        <v>40</v>
      </c>
      <c r="L53" s="1">
        <f t="shared" si="1"/>
        <v>838592.11</v>
      </c>
      <c r="M53" s="1">
        <v>80143.929499999998</v>
      </c>
      <c r="N53" s="6">
        <f t="shared" si="2"/>
        <v>758448.18050000002</v>
      </c>
    </row>
    <row r="54" spans="2:14" x14ac:dyDescent="0.25">
      <c r="B54" t="s">
        <v>10</v>
      </c>
      <c r="C54" s="9">
        <v>0.6744</v>
      </c>
      <c r="D54" s="9">
        <v>0.21990000000000001</v>
      </c>
      <c r="E54" s="9">
        <v>3.7000000000000002E-3</v>
      </c>
      <c r="F54" s="9">
        <v>3.9800000000000002E-2</v>
      </c>
      <c r="G54" s="9">
        <v>6.9999999999999999E-4</v>
      </c>
      <c r="H54" s="9">
        <v>6.1499999999999999E-2</v>
      </c>
      <c r="I54" s="1">
        <v>990334</v>
      </c>
      <c r="J54" s="8">
        <f t="shared" si="3"/>
        <v>2.9878900235116215E-3</v>
      </c>
      <c r="K54" s="2" t="s">
        <v>10</v>
      </c>
      <c r="L54" s="1">
        <f t="shared" si="1"/>
        <v>667881.24959999998</v>
      </c>
      <c r="M54" s="1">
        <v>58726.806199999999</v>
      </c>
      <c r="N54" s="6">
        <f t="shared" si="2"/>
        <v>609154.44339999999</v>
      </c>
    </row>
    <row r="55" spans="2:14" x14ac:dyDescent="0.25">
      <c r="B55" t="s">
        <v>42</v>
      </c>
      <c r="C55" s="9">
        <v>0.83609999999999995</v>
      </c>
      <c r="D55" s="9">
        <v>2.1399999999999999E-2</v>
      </c>
      <c r="E55" s="9">
        <v>8.5300000000000001E-2</v>
      </c>
      <c r="F55" s="9">
        <v>1.41E-2</v>
      </c>
      <c r="G55" s="9">
        <v>5.9999999999999995E-4</v>
      </c>
      <c r="H55" s="9">
        <v>4.2500000000000003E-2</v>
      </c>
      <c r="I55" s="1">
        <v>896581</v>
      </c>
      <c r="J55" s="8">
        <f t="shared" si="3"/>
        <v>2.7050322670635089E-3</v>
      </c>
      <c r="K55" s="2" t="s">
        <v>42</v>
      </c>
      <c r="L55" s="1">
        <f t="shared" si="1"/>
        <v>749631.37410000002</v>
      </c>
      <c r="M55" s="1">
        <v>20262.730599999999</v>
      </c>
      <c r="N55" s="6">
        <f t="shared" si="2"/>
        <v>729368.64350000001</v>
      </c>
    </row>
    <row r="56" spans="2:14" x14ac:dyDescent="0.25">
      <c r="B56" t="s">
        <v>35</v>
      </c>
      <c r="C56" s="9">
        <v>0.85680000000000001</v>
      </c>
      <c r="D56" s="9">
        <v>3.15E-2</v>
      </c>
      <c r="E56" s="9">
        <v>5.1499999999999997E-2</v>
      </c>
      <c r="F56" s="9">
        <v>1.5800000000000002E-2</v>
      </c>
      <c r="G56" s="9">
        <v>1.2999999999999999E-3</v>
      </c>
      <c r="H56" s="9">
        <v>4.3200000000000002E-2</v>
      </c>
      <c r="I56" s="1">
        <v>770026</v>
      </c>
      <c r="J56" s="8">
        <f t="shared" si="3"/>
        <v>2.3232091428190488E-3</v>
      </c>
      <c r="K56" s="2" t="s">
        <v>35</v>
      </c>
      <c r="L56" s="1">
        <f t="shared" si="1"/>
        <v>659758.27679999999</v>
      </c>
      <c r="M56" s="1">
        <v>15400.52</v>
      </c>
      <c r="N56" s="6">
        <f t="shared" si="2"/>
        <v>644357.75679999997</v>
      </c>
    </row>
    <row r="57" spans="2:14" x14ac:dyDescent="0.25">
      <c r="B57" t="s">
        <v>3</v>
      </c>
      <c r="C57" s="9">
        <v>0.63360000000000005</v>
      </c>
      <c r="D57" s="9">
        <v>3.2399999999999998E-2</v>
      </c>
      <c r="E57" s="9">
        <v>0.14560000000000001</v>
      </c>
      <c r="F57" s="9">
        <v>6.4199999999999993E-2</v>
      </c>
      <c r="G57" s="9">
        <v>1.4200000000000001E-2</v>
      </c>
      <c r="H57" s="9">
        <v>0.11</v>
      </c>
      <c r="I57" s="1">
        <v>724357</v>
      </c>
      <c r="J57" s="8">
        <f t="shared" si="3"/>
        <v>2.1854233559191216E-3</v>
      </c>
      <c r="K57" s="2" t="s">
        <v>3</v>
      </c>
      <c r="L57" s="1">
        <f t="shared" si="1"/>
        <v>458952.59520000004</v>
      </c>
      <c r="M57" s="1">
        <v>26511.466199999999</v>
      </c>
      <c r="N57" s="6">
        <f t="shared" si="2"/>
        <v>432441.12900000002</v>
      </c>
    </row>
    <row r="58" spans="2:14" x14ac:dyDescent="0.25">
      <c r="B58" t="s">
        <v>46</v>
      </c>
      <c r="C58" s="9">
        <v>0.93600000000000005</v>
      </c>
      <c r="D58" s="9">
        <v>1.2800000000000001E-2</v>
      </c>
      <c r="E58" s="9">
        <v>3.0000000000000001E-3</v>
      </c>
      <c r="F58" s="9">
        <v>1.6199999999999999E-2</v>
      </c>
      <c r="G58" s="9">
        <v>2.9999999999999997E-4</v>
      </c>
      <c r="H58" s="9">
        <v>3.1699999999999999E-2</v>
      </c>
      <c r="I58" s="1">
        <v>623251</v>
      </c>
      <c r="J58" s="8">
        <f t="shared" si="3"/>
        <v>1.8803812098177398E-3</v>
      </c>
      <c r="K58" s="2" t="s">
        <v>46</v>
      </c>
      <c r="L58" s="1">
        <f t="shared" si="1"/>
        <v>583362.93599999999</v>
      </c>
      <c r="M58" s="1">
        <v>7728.3123999999998</v>
      </c>
      <c r="N58" s="6">
        <f t="shared" si="2"/>
        <v>575634.62359999993</v>
      </c>
    </row>
    <row r="59" spans="2:14" x14ac:dyDescent="0.25">
      <c r="B59" t="s">
        <v>2</v>
      </c>
      <c r="C59" s="9">
        <v>0.90349999999999997</v>
      </c>
      <c r="D59" s="9">
        <v>8.6999999999999994E-3</v>
      </c>
      <c r="E59" s="9">
        <v>2.2599999999999999E-2</v>
      </c>
      <c r="F59" s="9">
        <v>8.3999999999999995E-3</v>
      </c>
      <c r="G59" s="9">
        <v>1E-3</v>
      </c>
      <c r="H59" s="9">
        <v>5.5800000000000002E-2</v>
      </c>
      <c r="I59" s="1">
        <v>581075</v>
      </c>
      <c r="J59" s="8">
        <f t="shared" si="3"/>
        <v>1.7531339885452943E-3</v>
      </c>
      <c r="K59" s="2" t="s">
        <v>2</v>
      </c>
      <c r="L59" s="1">
        <f t="shared" si="1"/>
        <v>525001.26249999995</v>
      </c>
      <c r="M59" s="1">
        <v>39396.885000000002</v>
      </c>
      <c r="N59" s="6">
        <f t="shared" si="2"/>
        <v>485604.37749999994</v>
      </c>
    </row>
    <row r="60" spans="2:14" x14ac:dyDescent="0.25">
      <c r="L60" s="1"/>
      <c r="M60" s="1"/>
      <c r="N60" s="6">
        <f t="shared" si="2"/>
        <v>0</v>
      </c>
    </row>
    <row r="61" spans="2:14" x14ac:dyDescent="0.25">
      <c r="B61" t="s">
        <v>11</v>
      </c>
      <c r="C61" s="9">
        <v>0.41070000000000001</v>
      </c>
      <c r="D61" s="9">
        <v>0.45390000000000003</v>
      </c>
      <c r="E61" s="9">
        <v>3.5000000000000001E-3</v>
      </c>
      <c r="F61" s="9">
        <v>4.1000000000000002E-2</v>
      </c>
      <c r="G61" s="9">
        <v>5.0000000000000001E-4</v>
      </c>
      <c r="H61" s="9">
        <v>9.0499999999999997E-2</v>
      </c>
      <c r="I61" s="1">
        <v>717717</v>
      </c>
      <c r="J61" s="8">
        <f>(I61)/331449281</f>
        <v>2.1653901249524812E-3</v>
      </c>
      <c r="K61" s="2" t="s">
        <v>52</v>
      </c>
      <c r="L61" s="1">
        <f t="shared" ref="L61:L62" si="4">SUM(I61)*(C61)</f>
        <v>294766.37190000003</v>
      </c>
      <c r="M61" s="1">
        <v>31220.689499999997</v>
      </c>
      <c r="N61" s="6">
        <f t="shared" si="2"/>
        <v>263545.68240000005</v>
      </c>
    </row>
    <row r="62" spans="2:14" x14ac:dyDescent="0.25">
      <c r="B62" t="s">
        <v>51</v>
      </c>
      <c r="C62" s="9">
        <v>0.59970000000000001</v>
      </c>
      <c r="D62" s="9">
        <v>0.113</v>
      </c>
      <c r="E62" s="9">
        <v>1.6999999999999999E-3</v>
      </c>
      <c r="F62" s="9">
        <v>1.8E-3</v>
      </c>
      <c r="G62" s="9">
        <v>1E-4</v>
      </c>
      <c r="H62" s="9">
        <v>0.28360000000000002</v>
      </c>
      <c r="I62" s="1">
        <v>2813000</v>
      </c>
      <c r="J62" s="8">
        <f>(I62)/331449281</f>
        <v>8.4869696851145073E-3</v>
      </c>
      <c r="K62" s="2" t="s">
        <v>51</v>
      </c>
      <c r="L62" s="1">
        <f t="shared" si="4"/>
        <v>1686956.1</v>
      </c>
      <c r="M62" s="1">
        <v>1659670</v>
      </c>
      <c r="N62" s="6">
        <f t="shared" si="2"/>
        <v>27286.100000000093</v>
      </c>
    </row>
    <row r="64" spans="2:14" x14ac:dyDescent="0.25">
      <c r="I64" s="7" t="s">
        <v>64</v>
      </c>
      <c r="J64" s="7" t="s">
        <v>73</v>
      </c>
      <c r="K64" s="11" t="s">
        <v>69</v>
      </c>
    </row>
    <row r="65" spans="2:15" x14ac:dyDescent="0.25">
      <c r="H65" t="s">
        <v>68</v>
      </c>
      <c r="I65" s="3">
        <v>333791863</v>
      </c>
      <c r="J65" s="6">
        <f>SUM(N10:N62)</f>
        <v>199023876.94970006</v>
      </c>
      <c r="K65" s="13">
        <f>(J65)/(I65)</f>
        <v>0.59625143393534452</v>
      </c>
    </row>
    <row r="66" spans="2:15" x14ac:dyDescent="0.25">
      <c r="H66" t="s">
        <v>70</v>
      </c>
      <c r="I66" s="6">
        <f>SUM(I41:I59)</f>
        <v>30635826</v>
      </c>
      <c r="J66" s="6">
        <f>SUM(N41:N59)</f>
        <v>22118886.861299999</v>
      </c>
      <c r="K66" s="13">
        <f>(J66)/(I66)</f>
        <v>0.72199414049746857</v>
      </c>
    </row>
    <row r="69" spans="2:15" x14ac:dyDescent="0.25">
      <c r="B69" s="7" t="s">
        <v>71</v>
      </c>
    </row>
    <row r="71" spans="2:15" x14ac:dyDescent="0.25">
      <c r="B71" s="7" t="s">
        <v>53</v>
      </c>
      <c r="C71" s="7" t="s">
        <v>66</v>
      </c>
      <c r="D71" s="7" t="s">
        <v>67</v>
      </c>
      <c r="E71" s="7" t="s">
        <v>64</v>
      </c>
      <c r="F71" s="7"/>
    </row>
    <row r="72" spans="2:15" x14ac:dyDescent="0.25">
      <c r="B72" t="s">
        <v>7</v>
      </c>
      <c r="C72" s="9">
        <v>0.19539999999999999</v>
      </c>
      <c r="D72" s="10">
        <f t="shared" ref="D72:D94" si="5">(E72)*(C72)</f>
        <v>7740476.5321999993</v>
      </c>
      <c r="E72" s="1">
        <v>39613493</v>
      </c>
      <c r="F72" s="4"/>
      <c r="G72" s="9"/>
      <c r="M72" s="2"/>
      <c r="O72"/>
    </row>
    <row r="73" spans="2:15" x14ac:dyDescent="0.25">
      <c r="B73" t="s">
        <v>44</v>
      </c>
      <c r="C73" s="9">
        <v>0.27779999999999999</v>
      </c>
      <c r="D73" s="10">
        <f t="shared" si="5"/>
        <v>8259080.3958000001</v>
      </c>
      <c r="E73" s="1">
        <v>29730311</v>
      </c>
      <c r="F73" s="4"/>
      <c r="G73" s="9"/>
      <c r="M73" s="2"/>
      <c r="O73"/>
    </row>
    <row r="74" spans="2:15" x14ac:dyDescent="0.25">
      <c r="B74" t="s">
        <v>12</v>
      </c>
      <c r="C74" s="9">
        <v>0.18229999999999999</v>
      </c>
      <c r="D74" s="10">
        <f t="shared" si="5"/>
        <v>4000496.3870999999</v>
      </c>
      <c r="E74" s="1">
        <v>21944577</v>
      </c>
      <c r="F74" s="4"/>
      <c r="G74" s="9"/>
      <c r="M74" s="2"/>
      <c r="O74"/>
    </row>
    <row r="75" spans="2:15" x14ac:dyDescent="0.25">
      <c r="B75" t="s">
        <v>33</v>
      </c>
      <c r="C75" s="9">
        <v>7.1400000000000005E-2</v>
      </c>
      <c r="D75" s="10">
        <f t="shared" si="5"/>
        <v>1378018.6434000002</v>
      </c>
      <c r="E75" s="1">
        <v>19299981</v>
      </c>
      <c r="F75" s="4"/>
      <c r="G75" s="9"/>
      <c r="M75" s="2"/>
      <c r="O75"/>
    </row>
    <row r="76" spans="2:15" x14ac:dyDescent="0.25">
      <c r="B76" t="s">
        <v>39</v>
      </c>
      <c r="C76" s="9">
        <v>3.6700000000000003E-2</v>
      </c>
      <c r="D76" s="10">
        <f t="shared" si="5"/>
        <v>469911.31410000002</v>
      </c>
      <c r="E76" s="1">
        <v>12804123</v>
      </c>
      <c r="F76" s="4"/>
      <c r="G76" s="9"/>
      <c r="M76" s="2"/>
      <c r="O76"/>
    </row>
    <row r="77" spans="2:15" x14ac:dyDescent="0.25">
      <c r="B77" t="s">
        <v>16</v>
      </c>
      <c r="C77" s="9">
        <v>8.9399999999999993E-2</v>
      </c>
      <c r="D77" s="10">
        <f t="shared" si="5"/>
        <v>1123697.2973999998</v>
      </c>
      <c r="E77" s="1">
        <v>12569321</v>
      </c>
      <c r="F77" s="4"/>
      <c r="G77" s="9"/>
      <c r="M77" s="2"/>
      <c r="O77"/>
    </row>
    <row r="78" spans="2:15" x14ac:dyDescent="0.25">
      <c r="B78" t="s">
        <v>36</v>
      </c>
      <c r="C78" s="9">
        <v>2.1700000000000001E-2</v>
      </c>
      <c r="D78" s="10">
        <f t="shared" si="5"/>
        <v>254207.21060000002</v>
      </c>
      <c r="E78" s="1">
        <v>11714618</v>
      </c>
      <c r="F78" s="4"/>
      <c r="G78" s="9"/>
      <c r="M78" s="2"/>
      <c r="O78"/>
    </row>
    <row r="79" spans="2:15" x14ac:dyDescent="0.25">
      <c r="B79" t="s">
        <v>13</v>
      </c>
      <c r="C79" s="9">
        <v>5.1499999999999997E-2</v>
      </c>
      <c r="D79" s="10">
        <f t="shared" si="5"/>
        <v>557745.36049999995</v>
      </c>
      <c r="E79" s="1">
        <v>10830007</v>
      </c>
      <c r="F79" s="4"/>
      <c r="G79" s="9"/>
      <c r="M79" s="2"/>
      <c r="O79"/>
    </row>
    <row r="80" spans="2:15" x14ac:dyDescent="0.25">
      <c r="B80" t="s">
        <v>34</v>
      </c>
      <c r="C80" s="9">
        <v>4.9700000000000001E-2</v>
      </c>
      <c r="D80" s="10">
        <f t="shared" si="5"/>
        <v>531840.79339999997</v>
      </c>
      <c r="E80" s="1">
        <v>10701022</v>
      </c>
      <c r="F80" s="4"/>
      <c r="G80" s="9"/>
      <c r="M80" s="2"/>
      <c r="O80"/>
    </row>
    <row r="81" spans="2:15" x14ac:dyDescent="0.25">
      <c r="B81" t="s">
        <v>24</v>
      </c>
      <c r="C81" s="9">
        <v>3.0800000000000001E-2</v>
      </c>
      <c r="D81" s="10">
        <f t="shared" si="5"/>
        <v>307766.75160000002</v>
      </c>
      <c r="E81" s="1">
        <v>9992427</v>
      </c>
      <c r="F81" s="4"/>
      <c r="G81" s="9"/>
      <c r="M81" s="2"/>
      <c r="O81"/>
    </row>
    <row r="82" spans="2:15" x14ac:dyDescent="0.25">
      <c r="B82" t="s">
        <v>31</v>
      </c>
      <c r="C82" s="9">
        <v>0.1082</v>
      </c>
      <c r="D82" s="10">
        <f t="shared" si="5"/>
        <v>960223.06400000001</v>
      </c>
      <c r="E82" s="1">
        <v>8874520</v>
      </c>
      <c r="F82" s="4"/>
      <c r="G82" s="9"/>
      <c r="M82" s="2"/>
      <c r="O82"/>
    </row>
    <row r="83" spans="2:15" x14ac:dyDescent="0.25">
      <c r="B83" t="s">
        <v>47</v>
      </c>
      <c r="C83" s="9">
        <v>5.0999999999999997E-2</v>
      </c>
      <c r="D83" s="10">
        <f t="shared" si="5"/>
        <v>438803.23499999999</v>
      </c>
      <c r="E83" s="1">
        <v>8603985</v>
      </c>
      <c r="F83" s="4"/>
      <c r="G83" s="9"/>
      <c r="M83" s="2"/>
      <c r="O83"/>
    </row>
    <row r="84" spans="2:15" x14ac:dyDescent="0.25">
      <c r="B84" t="s">
        <v>48</v>
      </c>
      <c r="C84" s="9">
        <v>6.0699999999999997E-2</v>
      </c>
      <c r="D84" s="10">
        <f t="shared" si="5"/>
        <v>473274.3187</v>
      </c>
      <c r="E84" s="1">
        <v>7796941</v>
      </c>
      <c r="F84" s="4"/>
      <c r="G84" s="9"/>
      <c r="M84" s="2"/>
      <c r="O84"/>
    </row>
    <row r="85" spans="2:15" x14ac:dyDescent="0.25">
      <c r="B85" t="s">
        <v>5</v>
      </c>
      <c r="C85" s="9">
        <v>0.19639999999999999</v>
      </c>
      <c r="D85" s="10">
        <f t="shared" si="5"/>
        <v>1476948.2291999999</v>
      </c>
      <c r="E85" s="1">
        <v>7520103</v>
      </c>
      <c r="F85" s="4"/>
      <c r="G85" s="9"/>
      <c r="M85" s="2"/>
      <c r="O85"/>
    </row>
    <row r="86" spans="2:15" x14ac:dyDescent="0.25">
      <c r="B86" t="s">
        <v>43</v>
      </c>
      <c r="C86" s="9">
        <v>3.3599999999999998E-2</v>
      </c>
      <c r="D86" s="10">
        <f t="shared" si="5"/>
        <v>233327.136</v>
      </c>
      <c r="E86" s="1">
        <v>6944260</v>
      </c>
      <c r="F86" s="4"/>
      <c r="G86" s="9"/>
      <c r="M86" s="2"/>
      <c r="O86"/>
    </row>
    <row r="87" spans="2:15" x14ac:dyDescent="0.25">
      <c r="B87" t="s">
        <v>23</v>
      </c>
      <c r="C87" s="9">
        <v>5.7700000000000001E-2</v>
      </c>
      <c r="D87" s="10">
        <f t="shared" si="5"/>
        <v>398836.19030000002</v>
      </c>
      <c r="E87" s="1">
        <v>6912239</v>
      </c>
      <c r="F87" s="4"/>
      <c r="G87" s="9"/>
      <c r="M87" s="2"/>
      <c r="O87"/>
    </row>
    <row r="88" spans="2:15" x14ac:dyDescent="0.25">
      <c r="B88" t="s">
        <v>17</v>
      </c>
      <c r="C88" s="9">
        <v>3.8399999999999997E-2</v>
      </c>
      <c r="D88" s="10">
        <f t="shared" si="5"/>
        <v>261337.45919999998</v>
      </c>
      <c r="E88" s="1">
        <v>6805663</v>
      </c>
      <c r="F88" s="4"/>
      <c r="G88" s="9"/>
      <c r="M88" s="2"/>
      <c r="O88"/>
    </row>
    <row r="89" spans="2:15" x14ac:dyDescent="0.25">
      <c r="B89" t="s">
        <v>27</v>
      </c>
      <c r="C89" s="9">
        <v>2.47E-2</v>
      </c>
      <c r="D89" s="10">
        <f t="shared" si="5"/>
        <v>152375.23860000001</v>
      </c>
      <c r="E89" s="1">
        <v>6169038</v>
      </c>
      <c r="F89" s="4"/>
      <c r="G89" s="9"/>
      <c r="M89" s="2"/>
      <c r="O89"/>
    </row>
    <row r="90" spans="2:15" x14ac:dyDescent="0.25">
      <c r="B90" t="s">
        <v>22</v>
      </c>
      <c r="C90" s="9">
        <v>4.0800000000000003E-2</v>
      </c>
      <c r="D90" s="10">
        <f t="shared" si="5"/>
        <v>247469.78880000001</v>
      </c>
      <c r="E90" s="1">
        <v>6065436</v>
      </c>
      <c r="F90" s="4"/>
      <c r="G90" s="9"/>
      <c r="M90" s="2"/>
      <c r="O90"/>
    </row>
    <row r="91" spans="2:15" x14ac:dyDescent="0.25">
      <c r="B91" t="s">
        <v>8</v>
      </c>
      <c r="C91" s="9">
        <v>0.14019999999999999</v>
      </c>
      <c r="D91" s="10">
        <f t="shared" si="5"/>
        <v>826287.48679999996</v>
      </c>
      <c r="E91" s="1">
        <v>5893634</v>
      </c>
      <c r="F91" s="4"/>
      <c r="G91" s="9"/>
      <c r="M91" s="2"/>
      <c r="O91"/>
    </row>
    <row r="92" spans="2:15" x14ac:dyDescent="0.25">
      <c r="B92" t="s">
        <v>50</v>
      </c>
      <c r="C92" s="9">
        <v>3.6900000000000002E-2</v>
      </c>
      <c r="D92" s="10">
        <f t="shared" si="5"/>
        <v>215956.88100000002</v>
      </c>
      <c r="E92" s="1">
        <v>5852490</v>
      </c>
      <c r="F92" s="4"/>
      <c r="G92" s="9"/>
      <c r="M92" s="2"/>
      <c r="O92"/>
    </row>
    <row r="93" spans="2:15" x14ac:dyDescent="0.25">
      <c r="B93" t="s">
        <v>25</v>
      </c>
      <c r="C93" s="9">
        <v>2.6700000000000002E-2</v>
      </c>
      <c r="D93" s="10">
        <f t="shared" si="5"/>
        <v>152360.8266</v>
      </c>
      <c r="E93" s="1">
        <v>5706398</v>
      </c>
      <c r="F93" s="4"/>
      <c r="G93" s="9"/>
      <c r="M93" s="2"/>
      <c r="O93"/>
    </row>
    <row r="94" spans="2:15" x14ac:dyDescent="0.25">
      <c r="B94" t="s">
        <v>41</v>
      </c>
      <c r="C94" s="9">
        <v>3.0700000000000002E-2</v>
      </c>
      <c r="D94" s="10">
        <f t="shared" si="5"/>
        <v>162029.38099999999</v>
      </c>
      <c r="E94" s="1">
        <v>5277830</v>
      </c>
      <c r="F94" s="4"/>
      <c r="G94" s="9"/>
      <c r="M94" s="2"/>
      <c r="O94"/>
    </row>
    <row r="95" spans="2:15" x14ac:dyDescent="0.25">
      <c r="B95" t="s">
        <v>4</v>
      </c>
      <c r="C95" s="9">
        <v>2.2599999999999999E-2</v>
      </c>
      <c r="D95" s="10">
        <f>(E95)*(C95)</f>
        <v>111512.76179999999</v>
      </c>
      <c r="E95" s="1">
        <v>4934193</v>
      </c>
      <c r="F95" s="4"/>
      <c r="G95" s="9"/>
      <c r="M95" s="2"/>
      <c r="O95"/>
    </row>
    <row r="96" spans="2:15" x14ac:dyDescent="0.25">
      <c r="B96" t="s">
        <v>21</v>
      </c>
      <c r="C96" s="9">
        <v>2.92E-2</v>
      </c>
      <c r="D96" s="10">
        <f t="shared" ref="D96:D121" si="6">(E96)*(C96)</f>
        <v>135108.4584</v>
      </c>
      <c r="E96" s="1">
        <v>4627002</v>
      </c>
      <c r="F96" s="4"/>
      <c r="G96" s="9"/>
      <c r="M96" s="2"/>
      <c r="O96"/>
    </row>
    <row r="97" spans="2:15" x14ac:dyDescent="0.25">
      <c r="B97" t="s">
        <v>20</v>
      </c>
      <c r="C97" s="9">
        <v>2.1600000000000001E-2</v>
      </c>
      <c r="D97" s="10">
        <f t="shared" si="6"/>
        <v>96783.400800000003</v>
      </c>
      <c r="E97" s="1">
        <v>4480713</v>
      </c>
      <c r="F97" s="4"/>
      <c r="G97" s="9"/>
      <c r="M97" s="2"/>
      <c r="O97"/>
    </row>
    <row r="98" spans="2:15" x14ac:dyDescent="0.25">
      <c r="B98" t="s">
        <v>38</v>
      </c>
      <c r="C98" s="9">
        <v>7.6799999999999993E-2</v>
      </c>
      <c r="D98" s="10">
        <f t="shared" si="6"/>
        <v>329428.91519999999</v>
      </c>
      <c r="E98" s="1">
        <v>4289439</v>
      </c>
      <c r="F98" s="4"/>
      <c r="G98" s="9"/>
      <c r="M98" s="2"/>
      <c r="O98"/>
    </row>
    <row r="99" spans="2:15" x14ac:dyDescent="0.25">
      <c r="B99" t="s">
        <v>37</v>
      </c>
      <c r="C99" s="9">
        <v>6.25E-2</v>
      </c>
      <c r="D99" s="10">
        <f t="shared" si="6"/>
        <v>249402.6875</v>
      </c>
      <c r="E99" s="1">
        <v>3990443</v>
      </c>
      <c r="F99" s="4"/>
      <c r="G99" s="9"/>
      <c r="M99" s="2"/>
      <c r="O99"/>
    </row>
    <row r="100" spans="2:15" x14ac:dyDescent="0.25">
      <c r="B100" t="s">
        <v>9</v>
      </c>
      <c r="C100" s="9">
        <v>8.1799999999999998E-2</v>
      </c>
      <c r="D100" s="10">
        <f t="shared" si="6"/>
        <v>290620.75779999996</v>
      </c>
      <c r="E100" s="1">
        <v>3552821</v>
      </c>
      <c r="F100" s="4"/>
      <c r="G100" s="9"/>
      <c r="M100" s="2"/>
      <c r="O100"/>
    </row>
    <row r="101" spans="2:15" x14ac:dyDescent="0.25">
      <c r="B101" t="s">
        <v>45</v>
      </c>
      <c r="C101" s="9">
        <v>7.2300000000000003E-2</v>
      </c>
      <c r="D101" s="10">
        <f t="shared" si="6"/>
        <v>239368.9602</v>
      </c>
      <c r="E101" s="1">
        <v>3310774</v>
      </c>
      <c r="F101" s="4"/>
      <c r="G101" s="9"/>
      <c r="M101" s="2"/>
      <c r="O101"/>
    </row>
    <row r="102" spans="2:15" x14ac:dyDescent="0.25">
      <c r="B102" t="s">
        <v>29</v>
      </c>
      <c r="C102" s="9">
        <v>0.1389</v>
      </c>
      <c r="D102" s="10">
        <f t="shared" si="6"/>
        <v>442505.67540000001</v>
      </c>
      <c r="E102" s="1">
        <v>3185786</v>
      </c>
      <c r="F102" s="4"/>
      <c r="G102" s="9"/>
      <c r="M102" s="2"/>
      <c r="O102"/>
    </row>
    <row r="103" spans="2:15" x14ac:dyDescent="0.25">
      <c r="B103" t="s">
        <v>18</v>
      </c>
      <c r="C103" s="9">
        <v>4.0800000000000003E-2</v>
      </c>
      <c r="D103" s="10">
        <f t="shared" si="6"/>
        <v>129253.3392</v>
      </c>
      <c r="E103" s="1">
        <v>3167974</v>
      </c>
      <c r="F103" s="4"/>
      <c r="G103" s="9"/>
      <c r="M103" s="2"/>
      <c r="O103"/>
    </row>
    <row r="104" spans="2:15" x14ac:dyDescent="0.25">
      <c r="B104" t="s">
        <v>6</v>
      </c>
      <c r="C104" s="9">
        <v>3.8100000000000002E-2</v>
      </c>
      <c r="D104" s="10">
        <f t="shared" si="6"/>
        <v>115593.3426</v>
      </c>
      <c r="E104" s="1">
        <v>3033946</v>
      </c>
      <c r="F104" s="4"/>
      <c r="G104" s="9"/>
      <c r="M104" s="2"/>
      <c r="O104"/>
    </row>
    <row r="105" spans="2:15" x14ac:dyDescent="0.25">
      <c r="B105" t="s">
        <v>26</v>
      </c>
      <c r="C105" s="9">
        <v>1.6199999999999999E-2</v>
      </c>
      <c r="D105" s="10">
        <f t="shared" si="6"/>
        <v>48055.793399999995</v>
      </c>
      <c r="E105" s="1">
        <v>2966407</v>
      </c>
      <c r="F105" s="4"/>
      <c r="G105" s="9"/>
      <c r="M105" s="2"/>
      <c r="O105"/>
    </row>
    <row r="106" spans="2:15" x14ac:dyDescent="0.25">
      <c r="B106" t="s">
        <v>19</v>
      </c>
      <c r="C106" s="9">
        <v>7.6300000000000007E-2</v>
      </c>
      <c r="D106" s="10">
        <f t="shared" si="6"/>
        <v>222584.19120000003</v>
      </c>
      <c r="E106" s="1">
        <v>2917224</v>
      </c>
      <c r="F106" s="4"/>
      <c r="G106" s="9"/>
      <c r="M106" s="2"/>
      <c r="O106"/>
    </row>
    <row r="107" spans="2:15" x14ac:dyDescent="0.25">
      <c r="B107" t="s">
        <v>32</v>
      </c>
      <c r="C107" s="9">
        <v>0.3332</v>
      </c>
      <c r="D107" s="10">
        <f t="shared" si="6"/>
        <v>701387.66599999997</v>
      </c>
      <c r="E107" s="1">
        <v>2105005</v>
      </c>
      <c r="F107" s="4"/>
      <c r="G107" s="9"/>
      <c r="M107" s="2"/>
      <c r="O107"/>
    </row>
    <row r="108" spans="2:15" x14ac:dyDescent="0.25">
      <c r="B108" t="s">
        <v>28</v>
      </c>
      <c r="C108" s="9">
        <v>6.9699999999999998E-2</v>
      </c>
      <c r="D108" s="10">
        <f t="shared" si="6"/>
        <v>136054.12119999999</v>
      </c>
      <c r="E108" s="1">
        <v>1951996</v>
      </c>
      <c r="F108" s="4"/>
      <c r="G108" s="9"/>
      <c r="M108" s="2"/>
      <c r="O108"/>
    </row>
    <row r="109" spans="2:15" x14ac:dyDescent="0.25">
      <c r="B109" t="s">
        <v>15</v>
      </c>
      <c r="C109" s="9">
        <v>7.0400000000000004E-2</v>
      </c>
      <c r="D109" s="10">
        <f t="shared" si="6"/>
        <v>130952.65920000001</v>
      </c>
      <c r="E109" s="1">
        <v>1860123</v>
      </c>
      <c r="F109" s="4"/>
      <c r="G109" s="9"/>
      <c r="M109" s="2"/>
      <c r="O109"/>
    </row>
    <row r="110" spans="2:15" x14ac:dyDescent="0.25">
      <c r="B110" t="s">
        <v>49</v>
      </c>
      <c r="C110" s="9">
        <v>9.7000000000000003E-3</v>
      </c>
      <c r="D110" s="10">
        <f t="shared" si="6"/>
        <v>17148.2323</v>
      </c>
      <c r="E110" s="1">
        <v>1767859</v>
      </c>
      <c r="F110" s="4"/>
      <c r="G110" s="9"/>
      <c r="M110" s="2"/>
      <c r="O110"/>
    </row>
    <row r="111" spans="2:15" x14ac:dyDescent="0.25">
      <c r="B111" t="s">
        <v>14</v>
      </c>
      <c r="C111" s="9">
        <v>2.5700000000000001E-2</v>
      </c>
      <c r="D111" s="10">
        <f t="shared" si="6"/>
        <v>36145.251000000004</v>
      </c>
      <c r="E111" s="1">
        <v>1406430</v>
      </c>
      <c r="F111" s="4"/>
      <c r="G111" s="9"/>
      <c r="M111" s="2"/>
      <c r="O111"/>
    </row>
    <row r="112" spans="2:15" x14ac:dyDescent="0.25">
      <c r="B112" t="s">
        <v>30</v>
      </c>
      <c r="C112" s="9">
        <v>2.4E-2</v>
      </c>
      <c r="D112" s="10">
        <f t="shared" si="6"/>
        <v>32932.872000000003</v>
      </c>
      <c r="E112" s="1">
        <v>1372203</v>
      </c>
      <c r="F112" s="4"/>
      <c r="G112" s="9"/>
      <c r="M112" s="2"/>
      <c r="O112"/>
    </row>
    <row r="113" spans="2:15" x14ac:dyDescent="0.25">
      <c r="B113" t="s">
        <v>0</v>
      </c>
      <c r="C113" s="9">
        <v>1.04E-2</v>
      </c>
      <c r="D113" s="10">
        <f t="shared" si="6"/>
        <v>14087.0288</v>
      </c>
      <c r="E113" s="1">
        <v>1354522</v>
      </c>
      <c r="F113" s="4"/>
      <c r="G113" s="9"/>
      <c r="M113" s="2"/>
      <c r="O113"/>
    </row>
    <row r="114" spans="2:15" x14ac:dyDescent="0.25">
      <c r="B114" t="s">
        <v>1</v>
      </c>
      <c r="C114" s="9">
        <v>2.1999999999999999E-2</v>
      </c>
      <c r="D114" s="10">
        <f t="shared" si="6"/>
        <v>23870.088</v>
      </c>
      <c r="E114" s="1">
        <v>1085004</v>
      </c>
      <c r="F114" s="4"/>
      <c r="G114" s="9"/>
      <c r="M114" s="2"/>
      <c r="O114"/>
    </row>
    <row r="115" spans="2:15" x14ac:dyDescent="0.25">
      <c r="B115" t="s">
        <v>40</v>
      </c>
      <c r="C115" s="9">
        <v>7.5499999999999998E-2</v>
      </c>
      <c r="D115" s="10">
        <f t="shared" si="6"/>
        <v>80143.929499999998</v>
      </c>
      <c r="E115" s="1">
        <v>1061509</v>
      </c>
      <c r="F115" s="4"/>
      <c r="G115" s="9"/>
      <c r="M115" s="2"/>
      <c r="O115"/>
    </row>
    <row r="116" spans="2:15" x14ac:dyDescent="0.25">
      <c r="B116" t="s">
        <v>10</v>
      </c>
      <c r="C116" s="9">
        <v>5.9299999999999999E-2</v>
      </c>
      <c r="D116" s="10">
        <f t="shared" si="6"/>
        <v>58726.806199999999</v>
      </c>
      <c r="E116" s="1">
        <v>990334</v>
      </c>
      <c r="F116" s="4"/>
      <c r="G116" s="9"/>
      <c r="M116" s="2"/>
      <c r="O116"/>
    </row>
    <row r="117" spans="2:15" x14ac:dyDescent="0.25">
      <c r="B117" t="s">
        <v>42</v>
      </c>
      <c r="C117" s="9">
        <v>2.2599999999999999E-2</v>
      </c>
      <c r="D117" s="10">
        <f t="shared" si="6"/>
        <v>20262.730599999999</v>
      </c>
      <c r="E117" s="1">
        <v>896581</v>
      </c>
      <c r="F117" s="4"/>
      <c r="G117" s="9"/>
      <c r="M117" s="2"/>
      <c r="O117"/>
    </row>
    <row r="118" spans="2:15" x14ac:dyDescent="0.25">
      <c r="B118" t="s">
        <v>35</v>
      </c>
      <c r="C118" s="9">
        <v>0.02</v>
      </c>
      <c r="D118" s="10">
        <f t="shared" si="6"/>
        <v>15400.52</v>
      </c>
      <c r="E118" s="1">
        <v>770026</v>
      </c>
      <c r="F118" s="4"/>
      <c r="G118" s="9"/>
      <c r="M118" s="2"/>
      <c r="O118"/>
    </row>
    <row r="119" spans="2:15" x14ac:dyDescent="0.25">
      <c r="B119" t="s">
        <v>3</v>
      </c>
      <c r="C119" s="9">
        <v>3.6600000000000001E-2</v>
      </c>
      <c r="D119" s="10">
        <f t="shared" si="6"/>
        <v>26511.466199999999</v>
      </c>
      <c r="E119" s="1">
        <v>724357</v>
      </c>
      <c r="F119" s="4"/>
      <c r="G119" s="9"/>
      <c r="M119" s="2"/>
      <c r="O119"/>
    </row>
    <row r="120" spans="2:15" x14ac:dyDescent="0.25">
      <c r="B120" t="s">
        <v>46</v>
      </c>
      <c r="C120" s="9">
        <v>1.24E-2</v>
      </c>
      <c r="D120" s="10">
        <f t="shared" si="6"/>
        <v>7728.3123999999998</v>
      </c>
      <c r="E120" s="1">
        <v>623251</v>
      </c>
      <c r="F120" s="4"/>
      <c r="G120" s="9"/>
      <c r="M120" s="2"/>
      <c r="O120"/>
    </row>
    <row r="121" spans="2:15" x14ac:dyDescent="0.25">
      <c r="B121" t="s">
        <v>2</v>
      </c>
      <c r="C121" s="9">
        <v>6.7799999999999999E-2</v>
      </c>
      <c r="D121" s="10">
        <f t="shared" si="6"/>
        <v>39396.885000000002</v>
      </c>
      <c r="E121" s="1">
        <v>581075</v>
      </c>
      <c r="F121" s="4"/>
      <c r="G121" s="9"/>
      <c r="M121" s="2"/>
      <c r="O121"/>
    </row>
    <row r="122" spans="2:15" x14ac:dyDescent="0.25">
      <c r="C122" s="9"/>
      <c r="D122" s="10"/>
      <c r="E122" s="1"/>
      <c r="F122" s="4"/>
      <c r="G122" s="9"/>
      <c r="M122" s="2"/>
      <c r="O122"/>
    </row>
    <row r="123" spans="2:15" x14ac:dyDescent="0.25">
      <c r="B123" t="s">
        <v>11</v>
      </c>
      <c r="C123" s="9">
        <v>4.3499999999999997E-2</v>
      </c>
      <c r="D123" s="10">
        <f t="shared" ref="D123:D124" si="7">(E123)*(C123)</f>
        <v>31220.689499999997</v>
      </c>
      <c r="E123" s="1">
        <v>717717</v>
      </c>
      <c r="F123" s="4"/>
      <c r="G123" s="9"/>
      <c r="M123" s="2"/>
      <c r="O123"/>
    </row>
    <row r="124" spans="2:15" x14ac:dyDescent="0.25">
      <c r="B124" t="s">
        <v>51</v>
      </c>
      <c r="C124" s="9">
        <v>0.59</v>
      </c>
      <c r="D124" s="10">
        <f t="shared" si="7"/>
        <v>1659670</v>
      </c>
      <c r="E124" s="1">
        <v>2813000</v>
      </c>
      <c r="F124" s="4"/>
      <c r="G124" s="9"/>
      <c r="M124" s="2"/>
      <c r="O124"/>
    </row>
    <row r="125" spans="2:15" x14ac:dyDescent="0.25">
      <c r="M125" s="2"/>
      <c r="O125"/>
    </row>
  </sheetData>
  <sortState ref="B326:F375">
    <sortCondition descending="1" ref="E326:E375"/>
  </sortState>
  <pageMargins left="0.7" right="0.7" top="0.75" bottom="0.75" header="0.3" footer="0.3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at Buffalo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Davenport</dc:creator>
  <cp:lastModifiedBy>John Davenport</cp:lastModifiedBy>
  <cp:lastPrinted>2021-12-02T02:33:33Z</cp:lastPrinted>
  <dcterms:created xsi:type="dcterms:W3CDTF">2021-01-22T20:33:42Z</dcterms:created>
  <dcterms:modified xsi:type="dcterms:W3CDTF">2023-07-28T23:09:12Z</dcterms:modified>
</cp:coreProperties>
</file>